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<sst xmlns="http://schemas.openxmlformats.org/spreadsheetml/2006/main" count="756" uniqueCount="221">
  <si>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</si>
  <si>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</si>
  <si>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</si>
  <si>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</si>
  <si>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</si>
  <si>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</si>
  <si>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</si>
  <si>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</si>
  <si>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</si>
  <si>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</si>
  <si>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</si>
  <si>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</si>
  <si>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</si>
  <si>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</si>
  <si>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</si>
  <si>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</si>
  <si>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</si>
  <si>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</si>
  <si>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</si>
  <si>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</si>
  <si>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</si>
  <si>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</si>
  <si>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</si>
  <si>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</si>
  <si>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</si>
  <si>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</si>
  <si>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</si>
  <si>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</si>
  <si>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</si>
  <si>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</si>
  <si>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</si>
  <si>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</si>
  <si>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</si>
  <si>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</si>
  <si>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</si>
  <si>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</si>
  <si>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</si>
  <si>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</si>
  <si>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</si>
  <si>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</si>
  <si>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</si>
  <si>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</si>
  <si>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</si>
  <si>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</si>
  <si>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</si>
  <si>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</si>
  <si>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</si>
  <si>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</si>
  <si>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</si>
  <si>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</si>
  <si>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</si>
  <si>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</si>
  <si>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</si>
  <si>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</si>
  <si>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</si>
  <si>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</si>
  <si>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</si>
  <si>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</si>
  <si>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</si>
  <si>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</si>
  <si>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</si>
  <si>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</si>
  <si>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</si>
  <si>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</si>
  <si>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</si>
  <si>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</si>
  <si>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</si>
  <si>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</si>
  <si>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</si>
  <si>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</si>
  <si>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</si>
  <si>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</si>
  <si>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</si>
  <si>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</si>
  <si>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</si>
  <si>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</si>
  <si>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</si>
  <si>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</si>
  <si>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</si>
  <si>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</si>
  <si>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</si>
  <si>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</si>
  <si>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</si>
  <si>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</si>
  <si>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</si>
  <si>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</si>
  <si>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</si>
  <si>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</si>
  <si>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</si>
  <si>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</si>
  <si>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</si>
  <si>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</si>
  <si>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</si>
  <si>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</si>
  <si>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</si>
  <si>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</si>
  <si>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Az ÁPV. Rt. privatizációs bevételeinek befizetése a KESZ-re (költségvetésen kívüli tranzakció)</t>
  </si>
  <si>
    <t>Természetbeni tőketranszferek a Központi Kormányzatba sorolt nonprofit intézményektől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</si>
  <si>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</si>
  <si>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</si>
  <si>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</si>
  <si>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</si>
  <si>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</si>
  <si>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</si>
  <si>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</si>
  <si>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</si>
  <si>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</si>
  <si>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</si>
  <si>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</si>
  <si>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</si>
  <si>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</si>
  <si>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</si>
  <si>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</si>
  <si>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</si>
  <si>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</si>
  <si>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</si>
  <si>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</si>
  <si>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</si>
  <si>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</si>
  <si>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</si>
  <si>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</si>
  <si>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</si>
  <si>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</si>
  <si>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</si>
  <si>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</si>
  <si>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</si>
  <si>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</si>
  <si>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</si>
  <si>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</si>
  <si>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</si>
  <si>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</si>
  <si>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</si>
  <si>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</si>
  <si>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</si>
  <si>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</si>
  <si>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</si>
  <si>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</si>
  <si>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</si>
  <si>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</si>
  <si>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</si>
  <si>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</si>
  <si>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</si>
  <si>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</si>
  <si>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</si>
  <si>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</si>
  <si>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</si>
  <si>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</si>
  <si>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</si>
  <si>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</si>
  <si>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</si>
  <si>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</si>
  <si>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</si>
  <si>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</si>
  <si>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>Központi Kormányzattal szembeni tartozás elengedése</t>
  </si>
  <si>
    <t>L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</si>
  <si>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</si>
  <si>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</si>
  <si>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</si>
  <si>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</si>
  <si>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a 479 / 2009-es számú Tanácsi Rendelettel és</t>
  </si>
  <si>
    <t>az 1993/11/22-én kelt Tanácsi Jegyzőkönyv közleménye szerint</t>
  </si>
  <si>
    <t>Ország: Magyarország</t>
  </si>
  <si>
    <t>Ezt az információt csak a fedőlapon kell megadni.</t>
  </si>
  <si>
    <t>(1) Kérjük jelezze az adatok állapotát: becsült, előzetes vagy végleges számok</t>
  </si>
  <si>
    <t>becsült</t>
  </si>
  <si>
    <t>A hivatalos egyenleg alapja</t>
  </si>
  <si>
    <t>pénzforgalmi</t>
  </si>
  <si>
    <t xml:space="preserve">  ebből: adósság részét képező kötelezettségekkel kapcsolatos műveletek</t>
  </si>
  <si>
    <t>(1) Kérjük jelezze, hogy a hivatalos egyenleg alapja milyen szemléletű: pénzforgalmi, eredmény, vegyes vagy egyéb.</t>
  </si>
  <si>
    <t>D.45-höz és K.2-höz (2007-ben és 2008-ban) kapcsolódóan</t>
  </si>
  <si>
    <t>Helyi önkormányzatba nem tartozó intézményi egységek nettó hitelfelvétele (-) / hitelnyújtása (+)</t>
  </si>
  <si>
    <t>Memorandum tétel: az EU transzferekkel kapcsolatos árfolyamnyereség</t>
  </si>
  <si>
    <t>Központi költségvetésben szereplő, de a Központi kormányzatba nem tartozó intézményi egységek nettó hitelfelvétele (-) / hitelnyújtása (+)</t>
  </si>
  <si>
    <t>Tartományi kormányzatba nem tartozó intézményi egységek nettó hitelfelvétele (-) / hitelnyújtása (+)</t>
  </si>
  <si>
    <t>Adókhoz kapcsolódóan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</si>
  <si>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</si>
  <si>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</si>
  <si>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</si>
  <si>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</si>
  <si>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</si>
  <si>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</si>
  <si>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 xml:space="preserve">  Nem portfolió befektetésnek minősülő részvények és egyéb tulajdonosi követelések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</si>
  <si>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</si>
  <si>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</si>
  <si>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</si>
  <si>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</si>
  <si>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</si>
  <si>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t>Pénzügyi és tőkeszámla közti eltérés (B.9f-B.9)*</t>
  </si>
  <si>
    <t>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</si>
  <si>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(1, 2)</t>
    </r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</si>
  <si>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</si>
  <si>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</si>
  <si>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</si>
  <si>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</si>
  <si>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</si>
  <si>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(1)  A pozitív érték ebben a sorban azt jelenti, hogy az adósság névértéken nő; a negatív érték pedig, hogy az adósság csökken.</t>
  </si>
  <si>
    <t>(4) Beleértve a tőkeindexált kötvények kamatait is.</t>
  </si>
  <si>
    <t>(5) AF.2, AF.33 és AF.4. névértéken.</t>
  </si>
  <si>
    <t>(3) Az árfolyamváltozások miatt.</t>
  </si>
  <si>
    <t>Egyéb, központi kormányzatba tartozó egységek nettó hitelfelvétele (-) / hitelnyújtása (+)</t>
  </si>
  <si>
    <t>Egyéb, tartományi kormányzatba tartozó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</si>
  <si>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</si>
  <si>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</si>
  <si>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t>Társadalombiztosítási alapokba nem tartozó intézményi egységek nettó hitelfelvétele  (-) / hitelnyújtása (+)</t>
  </si>
  <si>
    <t>Készpénz és betétek</t>
  </si>
  <si>
    <t xml:space="preserve">  ebből: pénzügyi derivatívákhoz kapcsolódó kamatok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</si>
  <si>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</si>
  <si>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>A CMFB (Monteráris, Pénzügyi és Fizetésimérleg-statisztikák Tanácsa) által 2009.08.06-án elfogadott adatszolgáltatási táblák gyűjteménye.</t>
  </si>
  <si>
    <t>Állami követelés elengedése: 2006: Irak; 2009: Mozambik és Kambodzsa</t>
  </si>
  <si>
    <t>(1) A pozitív érték ebben a sorban azt jelenti, hogy az adósság névértéken nő; a negatív érték pedig, hogy az adósság csökken.</t>
  </si>
  <si>
    <t>(2) Kormányzati szektoron belül konszolidált.</t>
  </si>
  <si>
    <t>(2) Alszektoron belül konszolidált.</t>
  </si>
  <si>
    <t>Dátum: 2009.10.19.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</si>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</sst>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2" borderId="38" xfId="0" applyFont="1" applyFill="1" applyBorder="1" applyAlignment="1" applyProtection="1">
      <alignment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2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1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2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3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4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4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7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8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8" fillId="0" borderId="0" xfId="19" applyFont="1" applyFill="1" applyAlignment="1">
      <alignment vertical="center"/>
      <protection/>
    </xf>
    <xf numFmtId="0" fontId="29" fillId="0" borderId="0" xfId="19" applyFont="1" applyFill="1">
      <alignment/>
      <protection/>
    </xf>
    <xf numFmtId="0" fontId="30" fillId="0" borderId="0" xfId="19" applyFont="1" applyFill="1">
      <alignment/>
      <protection/>
    </xf>
    <xf numFmtId="0" fontId="31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4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2" fillId="3" borderId="22" xfId="0" applyFont="1" applyFill="1" applyBorder="1" applyAlignment="1" applyProtection="1">
      <alignment/>
      <protection/>
    </xf>
    <xf numFmtId="0" fontId="32" fillId="3" borderId="12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 horizontal="centerContinuous"/>
      <protection locked="0"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4" xfId="0" applyFont="1" applyFill="1" applyBorder="1" applyAlignment="1" applyProtection="1">
      <alignment horizontal="center"/>
      <protection/>
    </xf>
    <xf numFmtId="0" fontId="32" fillId="0" borderId="6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0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0" fontId="32" fillId="0" borderId="32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 horizontal="center"/>
      <protection locked="0"/>
    </xf>
    <xf numFmtId="0" fontId="32" fillId="0" borderId="23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13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 locked="0"/>
    </xf>
    <xf numFmtId="0" fontId="17" fillId="0" borderId="34" xfId="0" applyFont="1" applyFill="1" applyBorder="1" applyAlignment="1" applyProtection="1">
      <alignment/>
      <protection locked="0"/>
    </xf>
    <xf numFmtId="0" fontId="17" fillId="0" borderId="44" xfId="0" applyFont="1" applyFill="1" applyBorder="1" applyAlignment="1" applyProtection="1">
      <alignment horizontal="left"/>
      <protection/>
    </xf>
    <xf numFmtId="0" fontId="17" fillId="0" borderId="44" xfId="0" applyFont="1" applyFill="1" applyBorder="1" applyAlignment="1" applyProtection="1">
      <alignment/>
      <protection/>
    </xf>
    <xf numFmtId="0" fontId="35" fillId="0" borderId="45" xfId="0" applyFont="1" applyFill="1" applyBorder="1" applyAlignment="1" applyProtection="1">
      <alignment horizontal="centerContinuous" vertical="center"/>
      <protection/>
    </xf>
    <xf numFmtId="0" fontId="35" fillId="0" borderId="46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2" fillId="0" borderId="6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6" xfId="0" applyFont="1" applyFill="1" applyBorder="1" applyAlignment="1">
      <alignment/>
    </xf>
    <xf numFmtId="0" fontId="35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2" fillId="0" borderId="6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8" xfId="0" applyNumberFormat="1" applyFill="1" applyBorder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0" fontId="32" fillId="2" borderId="22" xfId="0" applyFont="1" applyFill="1" applyBorder="1" applyAlignment="1" applyProtection="1">
      <alignment/>
      <protection locked="0"/>
    </xf>
    <xf numFmtId="0" fontId="32" fillId="2" borderId="12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2" borderId="3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39" fillId="0" borderId="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 locked="0"/>
    </xf>
    <xf numFmtId="0" fontId="1" fillId="4" borderId="50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1" xfId="0" applyFont="1" applyFill="1" applyBorder="1" applyAlignment="1" applyProtection="1">
      <alignment horizontal="left"/>
      <protection/>
    </xf>
    <xf numFmtId="0" fontId="17" fillId="0" borderId="5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2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/>
      <protection/>
    </xf>
    <xf numFmtId="0" fontId="6" fillId="2" borderId="56" xfId="0" applyFont="1" applyFill="1" applyBorder="1" applyAlignment="1" applyProtection="1">
      <alignment/>
      <protection locked="0"/>
    </xf>
    <xf numFmtId="0" fontId="17" fillId="2" borderId="56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6" fillId="5" borderId="35" xfId="0" applyFont="1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left" wrapText="1"/>
      <protection locked="0"/>
    </xf>
    <xf numFmtId="0" fontId="16" fillId="5" borderId="35" xfId="0" applyFont="1" applyFill="1" applyBorder="1" applyAlignment="1" applyProtection="1">
      <alignment horizontal="left" wrapText="1"/>
      <protection locked="0"/>
    </xf>
    <xf numFmtId="0" fontId="1" fillId="5" borderId="35" xfId="0" applyFont="1" applyFill="1" applyBorder="1" applyAlignment="1" applyProtection="1">
      <alignment horizontal="left" wrapText="1"/>
      <protection locked="0"/>
    </xf>
    <xf numFmtId="0" fontId="1" fillId="5" borderId="35" xfId="0" applyFont="1" applyFill="1" applyBorder="1" applyAlignment="1" applyProtection="1">
      <alignment horizontal="centerContinuous"/>
      <protection locked="0"/>
    </xf>
    <xf numFmtId="0" fontId="1" fillId="5" borderId="2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1" fillId="0" borderId="60" xfId="0" applyFont="1" applyFill="1" applyBorder="1" applyAlignment="1" applyProtection="1">
      <alignment/>
      <protection locked="0"/>
    </xf>
    <xf numFmtId="0" fontId="1" fillId="5" borderId="61" xfId="0" applyFont="1" applyFill="1" applyBorder="1" applyAlignment="1" applyProtection="1">
      <alignment horizontal="centerContinuous"/>
      <protection locked="0"/>
    </xf>
    <xf numFmtId="3" fontId="3" fillId="2" borderId="38" xfId="0" applyNumberFormat="1" applyFont="1" applyFill="1" applyBorder="1" applyAlignment="1" applyProtection="1">
      <alignment/>
      <protection locked="0"/>
    </xf>
    <xf numFmtId="3" fontId="0" fillId="2" borderId="22" xfId="0" applyNumberFormat="1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36" xfId="0" applyNumberFormat="1" applyFont="1" applyFill="1" applyBorder="1" applyAlignment="1" applyProtection="1">
      <alignment/>
      <protection locked="0"/>
    </xf>
    <xf numFmtId="3" fontId="3" fillId="2" borderId="62" xfId="0" applyNumberFormat="1" applyFont="1" applyFill="1" applyBorder="1" applyAlignment="1" applyProtection="1">
      <alignment/>
      <protection locked="0"/>
    </xf>
    <xf numFmtId="3" fontId="0" fillId="2" borderId="63" xfId="0" applyNumberFormat="1" applyFont="1" applyFill="1" applyBorder="1" applyAlignment="1" applyProtection="1">
      <alignment/>
      <protection locked="0"/>
    </xf>
    <xf numFmtId="3" fontId="0" fillId="5" borderId="6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2" borderId="63" xfId="0" applyNumberFormat="1" applyFont="1" applyFill="1" applyBorder="1" applyAlignment="1" applyProtection="1">
      <alignment vertical="center"/>
      <protection locked="0"/>
    </xf>
    <xf numFmtId="3" fontId="0" fillId="0" borderId="64" xfId="0" applyNumberFormat="1" applyFont="1" applyFill="1" applyBorder="1" applyAlignment="1" applyProtection="1">
      <alignment/>
      <protection/>
    </xf>
    <xf numFmtId="3" fontId="0" fillId="2" borderId="65" xfId="0" applyNumberFormat="1" applyFont="1" applyFill="1" applyBorder="1" applyAlignment="1" applyProtection="1">
      <alignment/>
      <protection locked="0"/>
    </xf>
    <xf numFmtId="3" fontId="0" fillId="2" borderId="66" xfId="0" applyNumberFormat="1" applyFont="1" applyFill="1" applyBorder="1" applyAlignment="1" applyProtection="1">
      <alignment/>
      <protection locked="0"/>
    </xf>
    <xf numFmtId="3" fontId="0" fillId="5" borderId="12" xfId="0" applyNumberFormat="1" applyFont="1" applyFill="1" applyBorder="1" applyAlignment="1" applyProtection="1">
      <alignment/>
      <protection locked="0"/>
    </xf>
    <xf numFmtId="3" fontId="0" fillId="5" borderId="65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/>
    </xf>
    <xf numFmtId="3" fontId="0" fillId="5" borderId="22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72" xfId="0" applyNumberFormat="1" applyFont="1" applyFill="1" applyBorder="1" applyAlignment="1" applyProtection="1">
      <alignment/>
      <protection locked="0"/>
    </xf>
    <xf numFmtId="3" fontId="9" fillId="2" borderId="7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1" fillId="6" borderId="0" xfId="0" applyFont="1" applyFill="1" applyBorder="1" applyAlignment="1">
      <alignment/>
    </xf>
    <xf numFmtId="0" fontId="41" fillId="6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6" borderId="0" xfId="19" applyFont="1" applyFill="1" applyAlignment="1">
      <alignment horizontal="centerContinuous"/>
      <protection/>
    </xf>
    <xf numFmtId="0" fontId="5" fillId="0" borderId="0" xfId="0" applyFont="1" applyFill="1" applyAlignment="1" applyProtection="1">
      <alignment horizontal="left"/>
      <protection locked="0"/>
    </xf>
    <xf numFmtId="0" fontId="5" fillId="0" borderId="74" xfId="0" applyFont="1" applyFill="1" applyBorder="1" applyAlignment="1" applyProtection="1">
      <alignment horizontal="center"/>
      <protection/>
    </xf>
    <xf numFmtId="0" fontId="0" fillId="0" borderId="75" xfId="0" applyBorder="1" applyAlignment="1">
      <alignment/>
    </xf>
    <xf numFmtId="0" fontId="0" fillId="0" borderId="71" xfId="0" applyBorder="1" applyAlignment="1">
      <alignment/>
    </xf>
    <xf numFmtId="0" fontId="5" fillId="2" borderId="76" xfId="0" applyFont="1" applyFill="1" applyBorder="1" applyAlignment="1" applyProtection="1">
      <alignment horizontal="center" vertical="center"/>
      <protection locked="0"/>
    </xf>
    <xf numFmtId="0" fontId="8" fillId="0" borderId="77" xfId="0" applyFont="1" applyFill="1" applyBorder="1" applyAlignment="1" applyProtection="1">
      <alignment horizontal="center"/>
      <protection/>
    </xf>
    <xf numFmtId="0" fontId="8" fillId="0" borderId="78" xfId="0" applyFont="1" applyFill="1" applyBorder="1" applyAlignment="1" applyProtection="1">
      <alignment horizontal="center"/>
      <protection/>
    </xf>
    <xf numFmtId="0" fontId="8" fillId="0" borderId="79" xfId="0" applyFont="1" applyFill="1" applyBorder="1" applyAlignment="1" applyProtection="1">
      <alignment horizontal="center"/>
      <protection/>
    </xf>
    <xf numFmtId="0" fontId="5" fillId="0" borderId="77" xfId="0" applyFont="1" applyFill="1" applyBorder="1" applyAlignment="1" applyProtection="1">
      <alignment horizontal="center"/>
      <protection/>
    </xf>
    <xf numFmtId="0" fontId="5" fillId="0" borderId="80" xfId="0" applyFont="1" applyFill="1" applyBorder="1" applyAlignment="1" applyProtection="1">
      <alignment/>
      <protection/>
    </xf>
    <xf numFmtId="0" fontId="5" fillId="0" borderId="81" xfId="0" applyFont="1" applyFill="1" applyBorder="1" applyAlignment="1" applyProtection="1">
      <alignment/>
      <protection/>
    </xf>
    <xf numFmtId="0" fontId="5" fillId="0" borderId="82" xfId="0" applyFont="1" applyFill="1" applyBorder="1" applyAlignment="1" applyProtection="1">
      <alignment/>
      <protection/>
    </xf>
    <xf numFmtId="3" fontId="1" fillId="2" borderId="63" xfId="0" applyNumberFormat="1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2" fillId="0" borderId="6" xfId="0" applyFont="1" applyFill="1" applyBorder="1" applyAlignment="1">
      <alignment horizontal="left"/>
    </xf>
    <xf numFmtId="0" fontId="2" fillId="0" borderId="83" xfId="0" applyFont="1" applyFill="1" applyBorder="1" applyAlignment="1" applyProtection="1">
      <alignment horizontal="center"/>
      <protection/>
    </xf>
    <xf numFmtId="0" fontId="5" fillId="2" borderId="76" xfId="0" applyFont="1" applyFill="1" applyBorder="1" applyAlignment="1" applyProtection="1">
      <alignment horizontal="center" vertical="center"/>
      <protection/>
    </xf>
    <xf numFmtId="0" fontId="6" fillId="2" borderId="62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/>
      <protection/>
    </xf>
    <xf numFmtId="0" fontId="1" fillId="2" borderId="65" xfId="0" applyFont="1" applyFill="1" applyBorder="1" applyAlignment="1" applyProtection="1">
      <alignment/>
      <protection locked="0"/>
    </xf>
    <xf numFmtId="0" fontId="1" fillId="5" borderId="65" xfId="0" applyFont="1" applyFill="1" applyBorder="1" applyAlignment="1" applyProtection="1">
      <alignment/>
      <protection locked="0"/>
    </xf>
    <xf numFmtId="0" fontId="1" fillId="0" borderId="64" xfId="0" applyFont="1" applyFill="1" applyBorder="1" applyAlignment="1" applyProtection="1">
      <alignment/>
      <protection/>
    </xf>
    <xf numFmtId="0" fontId="17" fillId="0" borderId="6" xfId="0" applyFont="1" applyFill="1" applyBorder="1" applyAlignment="1">
      <alignment/>
    </xf>
    <xf numFmtId="0" fontId="43" fillId="0" borderId="0" xfId="0" applyFont="1" applyFill="1" applyAlignment="1" applyProtection="1">
      <alignment horizontal="left"/>
      <protection/>
    </xf>
    <xf numFmtId="0" fontId="1" fillId="0" borderId="5" xfId="0" applyFont="1" applyFill="1" applyBorder="1" applyAlignment="1" applyProtection="1">
      <alignment/>
      <protection locked="0"/>
    </xf>
    <xf numFmtId="3" fontId="32" fillId="2" borderId="22" xfId="0" applyNumberFormat="1" applyFont="1" applyFill="1" applyBorder="1" applyAlignment="1" applyProtection="1">
      <alignment/>
      <protection locked="0"/>
    </xf>
    <xf numFmtId="0" fontId="32" fillId="0" borderId="30" xfId="0" applyFont="1" applyFill="1" applyBorder="1" applyAlignment="1" applyProtection="1">
      <alignment/>
      <protection locked="0"/>
    </xf>
    <xf numFmtId="0" fontId="32" fillId="0" borderId="31" xfId="0" applyFont="1" applyFill="1" applyBorder="1" applyAlignment="1" applyProtection="1">
      <alignment/>
      <protection locked="0"/>
    </xf>
    <xf numFmtId="0" fontId="32" fillId="0" borderId="22" xfId="0" applyFont="1" applyFill="1" applyBorder="1" applyAlignment="1" applyProtection="1">
      <alignment/>
      <protection locked="0"/>
    </xf>
    <xf numFmtId="0" fontId="32" fillId="0" borderId="43" xfId="0" applyFont="1" applyFill="1" applyBorder="1" applyAlignment="1" applyProtection="1">
      <alignment/>
      <protection locked="0"/>
    </xf>
    <xf numFmtId="3" fontId="32" fillId="2" borderId="12" xfId="0" applyNumberFormat="1" applyFont="1" applyFill="1" applyBorder="1" applyAlignment="1" applyProtection="1">
      <alignment/>
      <protection locked="0"/>
    </xf>
    <xf numFmtId="0" fontId="32" fillId="0" borderId="16" xfId="0" applyFont="1" applyFill="1" applyBorder="1" applyAlignment="1" applyProtection="1">
      <alignment/>
      <protection locked="0"/>
    </xf>
    <xf numFmtId="0" fontId="32" fillId="0" borderId="17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3" fontId="5" fillId="2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>
      <alignment/>
    </xf>
    <xf numFmtId="3" fontId="6" fillId="2" borderId="62" xfId="0" applyNumberFormat="1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/>
      <protection locked="0"/>
    </xf>
    <xf numFmtId="0" fontId="32" fillId="3" borderId="65" xfId="0" applyFont="1" applyFill="1" applyBorder="1" applyAlignment="1" applyProtection="1">
      <alignment/>
      <protection/>
    </xf>
    <xf numFmtId="3" fontId="32" fillId="2" borderId="65" xfId="0" applyNumberFormat="1" applyFont="1" applyFill="1" applyBorder="1" applyAlignment="1" applyProtection="1">
      <alignment/>
      <protection locked="0"/>
    </xf>
    <xf numFmtId="0" fontId="32" fillId="0" borderId="84" xfId="0" applyFont="1" applyFill="1" applyBorder="1" applyAlignment="1" applyProtection="1">
      <alignment/>
      <protection locked="0"/>
    </xf>
    <xf numFmtId="0" fontId="32" fillId="0" borderId="67" xfId="0" applyFont="1" applyFill="1" applyBorder="1" applyAlignment="1" applyProtection="1">
      <alignment/>
      <protection locked="0"/>
    </xf>
    <xf numFmtId="0" fontId="32" fillId="0" borderId="64" xfId="0" applyFont="1" applyFill="1" applyBorder="1" applyAlignment="1" applyProtection="1">
      <alignment/>
      <protection locked="0"/>
    </xf>
    <xf numFmtId="3" fontId="32" fillId="2" borderId="85" xfId="0" applyNumberFormat="1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3" fontId="32" fillId="2" borderId="86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28" fillId="0" borderId="0" xfId="19" applyFont="1" applyFill="1" applyAlignment="1">
      <alignment horizontal="left" wrapText="1"/>
      <protection/>
    </xf>
    <xf numFmtId="0" fontId="0" fillId="0" borderId="3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9</xdr:row>
      <xdr:rowOff>0</xdr:rowOff>
    </xdr:from>
    <xdr:ext cx="133350" cy="285750"/>
    <xdr:sp>
      <xdr:nvSpPr>
        <xdr:cNvPr id="1" name="TextBox 2"/>
        <xdr:cNvSpPr txBox="1">
          <a:spLocks noChangeArrowheads="1"/>
        </xdr:cNvSpPr>
      </xdr:nvSpPr>
      <xdr:spPr>
        <a:xfrm>
          <a:off x="5686425" y="3781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85750"/>
    <xdr:sp>
      <xdr:nvSpPr>
        <xdr:cNvPr id="2" name="TextBox 3"/>
        <xdr:cNvSpPr txBox="1">
          <a:spLocks noChangeArrowheads="1"/>
        </xdr:cNvSpPr>
      </xdr:nvSpPr>
      <xdr:spPr>
        <a:xfrm>
          <a:off x="5686425" y="3781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85750"/>
    <xdr:sp>
      <xdr:nvSpPr>
        <xdr:cNvPr id="3" name="TextBox 7"/>
        <xdr:cNvSpPr txBox="1">
          <a:spLocks noChangeArrowheads="1"/>
        </xdr:cNvSpPr>
      </xdr:nvSpPr>
      <xdr:spPr>
        <a:xfrm>
          <a:off x="5686425" y="3781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23825" cy="285750"/>
    <xdr:sp>
      <xdr:nvSpPr>
        <xdr:cNvPr id="4" name="TextBox 8"/>
        <xdr:cNvSpPr txBox="1">
          <a:spLocks noChangeArrowheads="1"/>
        </xdr:cNvSpPr>
      </xdr:nvSpPr>
      <xdr:spPr>
        <a:xfrm>
          <a:off x="5705475" y="37814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23825" cy="285750"/>
    <xdr:sp>
      <xdr:nvSpPr>
        <xdr:cNvPr id="5" name="TextBox 9"/>
        <xdr:cNvSpPr txBox="1">
          <a:spLocks noChangeArrowheads="1"/>
        </xdr:cNvSpPr>
      </xdr:nvSpPr>
      <xdr:spPr>
        <a:xfrm>
          <a:off x="5705475" y="37814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5\Sz&#225;ml&#225;k_sorozata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6\Sz&#225;ml&#225;k_sorozata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7\Sz&#225;ml&#225;k_soroz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6\KPki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6\Tbb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5\Tbbe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8\2009-09-30\Annex%201_EDP%20notification%20tables%20October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8\Sz&#225;ml&#225;k_sorozata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check korm"/>
      <sheetName val="check közp"/>
      <sheetName val="formátum korm"/>
      <sheetName val="formátum közp"/>
      <sheetName val="Számlák_sorozata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check korm"/>
      <sheetName val="check közp"/>
      <sheetName val="formátum korm"/>
      <sheetName val="formátum köz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orm konszolidálatlan"/>
      <sheetName val="nem konsz korm"/>
      <sheetName val="Központi kormányzat"/>
      <sheetName val="Közp konszolidálatlan"/>
      <sheetName val="nem konsz közp"/>
      <sheetName val="Önkormányzat"/>
      <sheetName val="Önk konszolidálatlan"/>
      <sheetName val="nem konsz önk"/>
      <sheetName val="korm eredmény"/>
      <sheetName val="közp eredmény"/>
      <sheetName val="önk eredmény"/>
      <sheetName val="korm egyensúly"/>
      <sheetName val="közp egyensúly"/>
      <sheetName val="korm egyéb"/>
      <sheetName val="közp egyéb"/>
      <sheetName val="önk egyéb"/>
      <sheetName val="korm pénzforg"/>
      <sheetName val="közp pénzforg"/>
      <sheetName val="önk pénzforg"/>
      <sheetName val="SUM nem hivatk korm"/>
      <sheetName val="SUM nem hivatk közp"/>
      <sheetName val="SUM nem hivatk önk"/>
      <sheetName val="check korm"/>
      <sheetName val="check közp"/>
      <sheetName val="check önk"/>
      <sheetName val="formátum korm"/>
      <sheetName val="formátum közp"/>
      <sheetName val="formátum ön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4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Szilárd munkalapja"/>
      <sheetName val="TBadó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4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Szilárd munkalapja"/>
      <sheetName val="TBadó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orm konszolidálatlan"/>
      <sheetName val="nem konsz korm"/>
      <sheetName val="Központi kormányzat"/>
      <sheetName val="Közp konszolidálatlan"/>
      <sheetName val="nem konsz közp"/>
      <sheetName val="Önkormányzat"/>
      <sheetName val="Önk konszolidálatlan"/>
      <sheetName val="nem konsz önk"/>
      <sheetName val="korm eredmény"/>
      <sheetName val="közp eredmény"/>
      <sheetName val="önk eredmény"/>
      <sheetName val="korm egyensúly"/>
      <sheetName val="közp egyensúly"/>
      <sheetName val="korm egyéb"/>
      <sheetName val="közp egyéb"/>
      <sheetName val="önk egyéb"/>
      <sheetName val="korm pénzforg"/>
      <sheetName val="közp pénzforg"/>
      <sheetName val="önk pénzforg"/>
      <sheetName val="SUM nem hivatk korm"/>
      <sheetName val="SUM nem hivatk közp"/>
      <sheetName val="SUM nem hivatk önk"/>
      <sheetName val="check korm"/>
      <sheetName val="check közp"/>
      <sheetName val="check önk"/>
      <sheetName val="formátum korm"/>
      <sheetName val="formátum közp"/>
      <sheetName val="formátum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60" zoomScaleNormal="60" workbookViewId="0" topLeftCell="A1">
      <selection activeCell="E14" sqref="E14"/>
    </sheetView>
  </sheetViews>
  <sheetFormatPr defaultColWidth="9.77734375" defaultRowHeight="15"/>
  <cols>
    <col min="1" max="1" width="9.77734375" style="146" customWidth="1"/>
    <col min="2" max="2" width="3.77734375" style="146" customWidth="1"/>
    <col min="3" max="3" width="54.10546875" style="146" customWidth="1"/>
    <col min="4" max="4" width="10.99609375" style="146" customWidth="1"/>
    <col min="5" max="6" width="10.77734375" style="146" customWidth="1"/>
    <col min="7" max="8" width="10.6640625" style="146" customWidth="1"/>
    <col min="9" max="9" width="13.4453125" style="146" customWidth="1"/>
    <col min="10" max="10" width="59.88671875" style="146" customWidth="1"/>
    <col min="11" max="11" width="5.3359375" style="146" customWidth="1"/>
    <col min="12" max="12" width="0.9921875" style="146" customWidth="1"/>
    <col min="13" max="13" width="0.55078125" style="146" customWidth="1"/>
    <col min="14" max="14" width="9.77734375" style="146" customWidth="1"/>
    <col min="15" max="15" width="40.77734375" style="146" customWidth="1"/>
    <col min="16" max="16384" width="9.77734375" style="146" customWidth="1"/>
  </cols>
  <sheetData>
    <row r="1" spans="2:12" ht="33.75">
      <c r="B1" s="188"/>
      <c r="D1" s="147"/>
      <c r="E1" s="147"/>
      <c r="F1" s="147"/>
      <c r="G1" s="147"/>
      <c r="H1" s="147"/>
      <c r="I1" s="147"/>
      <c r="J1" s="147"/>
      <c r="K1" s="147"/>
      <c r="L1" s="147"/>
    </row>
    <row r="2" spans="3:14" ht="33.75">
      <c r="C2" s="147"/>
      <c r="D2" s="147"/>
      <c r="E2" s="147"/>
      <c r="F2" s="147"/>
      <c r="G2" s="147"/>
      <c r="H2" s="147"/>
      <c r="I2" s="147"/>
      <c r="J2" s="147"/>
      <c r="K2" s="147"/>
      <c r="L2" s="147"/>
      <c r="N2" s="148"/>
    </row>
    <row r="3" spans="2:12" ht="41.25">
      <c r="B3" s="149"/>
      <c r="C3" s="150" t="s">
        <v>19</v>
      </c>
      <c r="D3" s="150"/>
      <c r="E3" s="151"/>
      <c r="F3" s="151"/>
      <c r="G3" s="152"/>
      <c r="H3" s="152"/>
      <c r="I3" s="152"/>
      <c r="J3" s="152"/>
      <c r="K3" s="152"/>
      <c r="L3" s="152"/>
    </row>
    <row r="4" spans="1:14" s="333" customFormat="1" ht="42">
      <c r="A4" s="146"/>
      <c r="B4" s="149"/>
      <c r="C4" s="155" t="s">
        <v>159</v>
      </c>
      <c r="D4" s="154"/>
      <c r="E4" s="151"/>
      <c r="F4" s="151"/>
      <c r="G4" s="152"/>
      <c r="H4" s="152"/>
      <c r="I4" s="152"/>
      <c r="J4" s="152"/>
      <c r="K4" s="152"/>
      <c r="L4" s="152"/>
      <c r="M4" s="146"/>
      <c r="N4" s="146"/>
    </row>
    <row r="5" spans="1:14" s="333" customFormat="1" ht="42">
      <c r="A5" s="146"/>
      <c r="B5" s="149"/>
      <c r="C5" s="155" t="s">
        <v>160</v>
      </c>
      <c r="D5" s="154"/>
      <c r="E5" s="151"/>
      <c r="F5" s="151"/>
      <c r="G5" s="152"/>
      <c r="H5" s="152"/>
      <c r="I5" s="152"/>
      <c r="J5" s="152"/>
      <c r="K5" s="152"/>
      <c r="L5" s="152"/>
      <c r="M5" s="146"/>
      <c r="N5" s="146"/>
    </row>
    <row r="6" spans="2:12" ht="42">
      <c r="B6" s="149"/>
      <c r="C6" s="153"/>
      <c r="D6" s="154"/>
      <c r="E6" s="151"/>
      <c r="F6" s="151"/>
      <c r="G6" s="152"/>
      <c r="H6" s="152"/>
      <c r="I6" s="152"/>
      <c r="J6" s="152"/>
      <c r="K6" s="152"/>
      <c r="L6" s="152"/>
    </row>
    <row r="7" spans="2:12" ht="42">
      <c r="B7" s="149"/>
      <c r="C7" s="155"/>
      <c r="D7" s="154"/>
      <c r="E7" s="151"/>
      <c r="F7" s="151"/>
      <c r="G7" s="152"/>
      <c r="H7" s="152"/>
      <c r="I7" s="152"/>
      <c r="J7" s="152"/>
      <c r="K7" s="152"/>
      <c r="L7" s="152"/>
    </row>
    <row r="8" spans="2:12" ht="10.5" customHeight="1" thickBot="1">
      <c r="B8" s="149"/>
      <c r="C8" s="155"/>
      <c r="D8" s="159"/>
      <c r="E8" s="160"/>
      <c r="F8" s="160"/>
      <c r="G8" s="161"/>
      <c r="H8" s="161"/>
      <c r="I8" s="161"/>
      <c r="J8" s="152"/>
      <c r="K8" s="152"/>
      <c r="L8" s="152"/>
    </row>
    <row r="9" spans="2:12" ht="10.5" customHeight="1">
      <c r="B9" s="149"/>
      <c r="C9" s="155"/>
      <c r="D9" s="156"/>
      <c r="E9" s="157"/>
      <c r="F9" s="157"/>
      <c r="G9" s="158"/>
      <c r="H9" s="158"/>
      <c r="I9" s="158"/>
      <c r="J9" s="152"/>
      <c r="K9" s="152"/>
      <c r="L9" s="152"/>
    </row>
    <row r="10" spans="2:12" ht="42">
      <c r="B10" s="149"/>
      <c r="C10" s="162" t="s">
        <v>207</v>
      </c>
      <c r="D10" s="156"/>
      <c r="E10" s="157"/>
      <c r="F10" s="157"/>
      <c r="G10" s="158"/>
      <c r="H10" s="158"/>
      <c r="I10" s="158"/>
      <c r="J10" s="152"/>
      <c r="K10" s="152"/>
      <c r="L10" s="152"/>
    </row>
    <row r="11" spans="2:12" ht="32.25" customHeight="1">
      <c r="B11" s="149"/>
      <c r="G11" s="152"/>
      <c r="H11" s="152"/>
      <c r="I11" s="152"/>
      <c r="J11" s="152"/>
      <c r="K11" s="152"/>
      <c r="L11" s="152"/>
    </row>
    <row r="12" spans="2:12" ht="33">
      <c r="B12" s="149"/>
      <c r="D12" s="163"/>
      <c r="E12" s="334" t="s">
        <v>161</v>
      </c>
      <c r="F12" s="337"/>
      <c r="G12" s="337"/>
      <c r="H12" s="337"/>
      <c r="I12" s="337"/>
      <c r="J12" s="152"/>
      <c r="K12" s="152"/>
      <c r="L12" s="152"/>
    </row>
    <row r="13" spans="2:12" ht="33.75">
      <c r="B13" s="149"/>
      <c r="D13" s="164"/>
      <c r="E13" s="335" t="s">
        <v>212</v>
      </c>
      <c r="F13" s="337"/>
      <c r="G13" s="337"/>
      <c r="H13" s="337"/>
      <c r="I13" s="337"/>
      <c r="J13" s="152"/>
      <c r="K13" s="152"/>
      <c r="L13" s="152"/>
    </row>
    <row r="14" spans="2:12" ht="31.5">
      <c r="B14" s="149"/>
      <c r="C14" s="164"/>
      <c r="D14" s="164"/>
      <c r="E14" s="336" t="s">
        <v>162</v>
      </c>
      <c r="F14" s="152"/>
      <c r="G14" s="152"/>
      <c r="H14" s="152"/>
      <c r="I14" s="152"/>
      <c r="J14" s="152"/>
      <c r="K14" s="152"/>
      <c r="L14" s="152"/>
    </row>
    <row r="15" spans="2:12" ht="31.5">
      <c r="B15" s="149"/>
      <c r="C15" s="164"/>
      <c r="D15" s="164"/>
      <c r="E15" s="152"/>
      <c r="F15" s="152"/>
      <c r="G15" s="152"/>
      <c r="H15" s="152"/>
      <c r="I15" s="152"/>
      <c r="J15" s="152"/>
      <c r="K15" s="152"/>
      <c r="L15" s="152"/>
    </row>
    <row r="16" spans="2:4" ht="31.5">
      <c r="B16" s="149"/>
      <c r="C16" s="165"/>
      <c r="D16" s="165"/>
    </row>
    <row r="17" spans="2:4" ht="23.25">
      <c r="B17" s="149"/>
      <c r="C17" s="166" t="s">
        <v>20</v>
      </c>
      <c r="D17" s="166"/>
    </row>
    <row r="18" spans="2:4" ht="15.75" customHeight="1">
      <c r="B18" s="149"/>
      <c r="C18" s="166"/>
      <c r="D18" s="166"/>
    </row>
    <row r="19" spans="1:16" ht="23.25" customHeight="1">
      <c r="A19" s="167"/>
      <c r="B19" s="168"/>
      <c r="C19" s="392" t="s">
        <v>21</v>
      </c>
      <c r="D19" s="392"/>
      <c r="E19" s="392"/>
      <c r="F19" s="392"/>
      <c r="G19" s="392"/>
      <c r="H19" s="392"/>
      <c r="I19" s="392"/>
      <c r="J19" s="392"/>
      <c r="K19" s="167"/>
      <c r="L19" s="167"/>
      <c r="M19" s="167"/>
      <c r="N19" s="167"/>
      <c r="O19" s="167"/>
      <c r="P19" s="167"/>
    </row>
    <row r="20" spans="1:16" ht="23.25" customHeight="1">
      <c r="A20" s="167"/>
      <c r="B20" s="168"/>
      <c r="C20" s="392"/>
      <c r="D20" s="392"/>
      <c r="E20" s="392"/>
      <c r="F20" s="392"/>
      <c r="G20" s="392"/>
      <c r="H20" s="392"/>
      <c r="I20" s="392"/>
      <c r="J20" s="392"/>
      <c r="K20" s="167"/>
      <c r="L20" s="167"/>
      <c r="M20" s="167"/>
      <c r="N20" s="167"/>
      <c r="O20" s="167"/>
      <c r="P20" s="167"/>
    </row>
    <row r="21" spans="1:16" ht="15.75" customHeight="1">
      <c r="A21" s="167"/>
      <c r="B21" s="168"/>
      <c r="C21" s="166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</row>
    <row r="22" spans="1:10" ht="23.25" customHeight="1">
      <c r="A22" s="167"/>
      <c r="C22" s="392" t="s">
        <v>22</v>
      </c>
      <c r="D22" s="392"/>
      <c r="E22" s="392"/>
      <c r="F22" s="392"/>
      <c r="G22" s="392"/>
      <c r="H22" s="392"/>
      <c r="I22" s="392"/>
      <c r="J22" s="392"/>
    </row>
    <row r="23" spans="1:10" ht="23.25" customHeight="1">
      <c r="A23" s="167"/>
      <c r="C23" s="392"/>
      <c r="D23" s="392"/>
      <c r="E23" s="392"/>
      <c r="F23" s="392"/>
      <c r="G23" s="392"/>
      <c r="H23" s="392"/>
      <c r="I23" s="392"/>
      <c r="J23" s="392"/>
    </row>
    <row r="24" spans="1:4" ht="23.25">
      <c r="A24" s="167"/>
      <c r="C24" s="166"/>
      <c r="D24" s="166"/>
    </row>
    <row r="25" spans="1:4" ht="23.25">
      <c r="A25" s="167"/>
      <c r="C25" s="169" t="s">
        <v>23</v>
      </c>
      <c r="D25" s="169"/>
    </row>
    <row r="26" spans="1:13" ht="15.75">
      <c r="A26" s="167"/>
      <c r="B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1:13" ht="15.75">
      <c r="A27" s="167"/>
      <c r="B27" s="168"/>
      <c r="G27" s="167"/>
      <c r="H27" s="167"/>
      <c r="I27" s="167"/>
      <c r="J27" s="167"/>
      <c r="K27" s="167"/>
      <c r="L27" s="167"/>
      <c r="M27" s="167"/>
    </row>
    <row r="28" spans="1:13" ht="23.25">
      <c r="A28" s="167"/>
      <c r="B28" s="168"/>
      <c r="C28" s="170" t="s">
        <v>24</v>
      </c>
      <c r="D28" s="167"/>
      <c r="G28" s="167"/>
      <c r="H28" s="167"/>
      <c r="I28" s="167"/>
      <c r="J28" s="167"/>
      <c r="K28" s="167"/>
      <c r="L28" s="167"/>
      <c r="M28" s="167"/>
    </row>
    <row r="29" spans="1:13" ht="36" customHeight="1">
      <c r="A29" s="167"/>
      <c r="B29" s="168"/>
      <c r="C29" s="170" t="s">
        <v>155</v>
      </c>
      <c r="D29" s="171"/>
      <c r="G29" s="171"/>
      <c r="H29" s="171"/>
      <c r="I29" s="167"/>
      <c r="K29" s="167"/>
      <c r="L29" s="167"/>
      <c r="M29" s="167"/>
    </row>
    <row r="30" spans="1:13" ht="15.75">
      <c r="A30" s="167"/>
      <c r="B30" s="16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</row>
    <row r="31" spans="1:13" ht="15.75">
      <c r="A31" s="167"/>
      <c r="B31" s="168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</row>
    <row r="32" spans="1:13" ht="15.75">
      <c r="A32" s="167"/>
      <c r="B32" s="168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</row>
    <row r="33" spans="1:13" ht="22.5">
      <c r="A33" s="167"/>
      <c r="B33" s="168"/>
      <c r="E33" s="172"/>
      <c r="F33" s="172"/>
      <c r="G33" s="167"/>
      <c r="H33" s="167"/>
      <c r="I33" s="167"/>
      <c r="J33" s="167"/>
      <c r="K33" s="167"/>
      <c r="L33" s="167"/>
      <c r="M33" s="167"/>
    </row>
    <row r="34" spans="1:13" ht="15.75">
      <c r="A34" s="167"/>
      <c r="B34" s="168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13" ht="15.75">
      <c r="A35" s="167"/>
      <c r="B35" s="168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14" ht="30.75">
      <c r="A36" s="173"/>
      <c r="B36" s="174"/>
      <c r="C36" s="152"/>
      <c r="D36" s="152"/>
      <c r="E36" s="173"/>
      <c r="F36" s="173"/>
      <c r="G36" s="173"/>
      <c r="H36" s="173"/>
      <c r="I36" s="173"/>
      <c r="J36" s="173"/>
      <c r="K36" s="173"/>
      <c r="L36" s="173"/>
      <c r="M36" s="173"/>
      <c r="N36" s="152"/>
    </row>
    <row r="37" spans="1:13" ht="15.75">
      <c r="A37" s="167"/>
      <c r="B37" s="168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</row>
    <row r="38" spans="1:13" ht="15.75">
      <c r="A38" s="167"/>
      <c r="B38" s="168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1:13" ht="15.75">
      <c r="A39" s="167"/>
      <c r="B39" s="168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</row>
    <row r="40" spans="1:13" ht="15.75">
      <c r="A40" s="167"/>
      <c r="B40" s="168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0">
      <selection activeCell="C52" sqref="C5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14"/>
      <c r="C1" s="189"/>
      <c r="D1" s="190"/>
      <c r="E1" s="135"/>
      <c r="F1" s="135"/>
      <c r="G1" s="135"/>
      <c r="H1" s="135"/>
      <c r="I1" s="135"/>
      <c r="J1" s="2"/>
      <c r="K1" s="5"/>
      <c r="L1" s="2"/>
    </row>
    <row r="2" spans="2:12" ht="18">
      <c r="B2" s="124" t="s">
        <v>18</v>
      </c>
      <c r="C2" s="191" t="s">
        <v>139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4"/>
      <c r="C3" s="191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4"/>
      <c r="C4" s="117"/>
      <c r="D4" s="14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5"/>
      <c r="C5" s="85"/>
      <c r="D5" s="86"/>
      <c r="E5" s="86"/>
      <c r="F5" s="86"/>
      <c r="G5" s="87"/>
      <c r="H5" s="87"/>
      <c r="I5" s="88"/>
      <c r="J5" s="2"/>
      <c r="K5" s="5"/>
      <c r="L5" s="2"/>
    </row>
    <row r="6" spans="2:12" ht="15">
      <c r="B6" s="12"/>
      <c r="C6" s="176" t="s">
        <v>25</v>
      </c>
      <c r="D6" s="90"/>
      <c r="E6" s="393" t="s">
        <v>73</v>
      </c>
      <c r="F6" s="393"/>
      <c r="G6" s="92"/>
      <c r="H6" s="92"/>
      <c r="I6" s="103"/>
      <c r="J6" s="2"/>
      <c r="K6" s="2"/>
      <c r="L6" s="2"/>
    </row>
    <row r="7" spans="2:12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21">
        <v>2008</v>
      </c>
      <c r="H7" s="94"/>
      <c r="I7" s="103"/>
      <c r="J7" s="2"/>
      <c r="K7" s="2"/>
      <c r="L7" s="2"/>
    </row>
    <row r="8" spans="2:12" ht="15.75">
      <c r="B8" s="12"/>
      <c r="C8" s="338" t="str">
        <f>Fedőlap!E13</f>
        <v>Dátum: 2009.10.19.</v>
      </c>
      <c r="D8" s="281"/>
      <c r="E8" s="281"/>
      <c r="F8" s="281"/>
      <c r="G8" s="281"/>
      <c r="H8" s="127"/>
      <c r="I8" s="103"/>
      <c r="J8" s="2"/>
      <c r="K8" s="2"/>
      <c r="L8" s="2"/>
    </row>
    <row r="9" spans="2:12" ht="16.5" thickBot="1">
      <c r="B9" s="12"/>
      <c r="C9" s="97"/>
      <c r="D9" s="20"/>
      <c r="E9" s="20"/>
      <c r="F9" s="20"/>
      <c r="G9" s="192"/>
      <c r="H9" s="193"/>
      <c r="I9" s="103"/>
      <c r="J9" s="2"/>
      <c r="K9" s="2"/>
      <c r="L9" s="2"/>
    </row>
    <row r="10" spans="2:12" ht="17.25" thickBot="1" thickTop="1">
      <c r="B10" s="12"/>
      <c r="C10" s="272" t="s">
        <v>118</v>
      </c>
      <c r="D10" s="299">
        <f>-'1. Tábla'!E13</f>
        <v>113888.61538461538</v>
      </c>
      <c r="E10" s="299">
        <f>-'1. Tábla'!F13</f>
        <v>185534</v>
      </c>
      <c r="F10" s="299">
        <f>-'1. Tábla'!G13</f>
        <v>21736</v>
      </c>
      <c r="G10" s="314">
        <f>-'1. Tábla'!H13</f>
        <v>-41808</v>
      </c>
      <c r="H10" s="116"/>
      <c r="I10" s="103"/>
      <c r="J10" s="2"/>
      <c r="K10" s="2"/>
      <c r="L10" s="2"/>
    </row>
    <row r="11" spans="2:12" ht="15.75" thickTop="1">
      <c r="B11" s="12"/>
      <c r="C11" s="111"/>
      <c r="D11" s="310"/>
      <c r="E11" s="311"/>
      <c r="F11" s="311"/>
      <c r="G11" s="389"/>
      <c r="H11" s="107"/>
      <c r="I11" s="103"/>
      <c r="J11" s="2"/>
      <c r="K11" s="2"/>
      <c r="L11" s="2"/>
    </row>
    <row r="12" spans="2:12" ht="17.25">
      <c r="B12" s="194"/>
      <c r="C12" s="361" t="s">
        <v>194</v>
      </c>
      <c r="D12" s="195">
        <f>D13+D14+D15+D22+D27</f>
        <v>-22292</v>
      </c>
      <c r="E12" s="195">
        <f>E13+E14+E15+E22+E27</f>
        <v>-13238.999999999993</v>
      </c>
      <c r="F12" s="195">
        <f>F13+F14+F15+F22+F27</f>
        <v>124359</v>
      </c>
      <c r="G12" s="379">
        <f>G13+G14+G15+G22+G27</f>
        <v>184218</v>
      </c>
      <c r="H12" s="197"/>
      <c r="I12" s="198"/>
      <c r="J12" s="199"/>
      <c r="K12" s="199"/>
      <c r="L12" s="199"/>
    </row>
    <row r="13" spans="2:12" ht="15">
      <c r="B13" s="200"/>
      <c r="C13" s="226" t="s">
        <v>175</v>
      </c>
      <c r="D13" s="364">
        <v>-2046</v>
      </c>
      <c r="E13" s="364">
        <v>3799.0000000000064</v>
      </c>
      <c r="F13" s="364">
        <v>147845</v>
      </c>
      <c r="G13" s="380">
        <v>145098</v>
      </c>
      <c r="H13" s="197"/>
      <c r="I13" s="198"/>
      <c r="J13" s="199"/>
      <c r="K13" s="199"/>
      <c r="L13" s="199"/>
    </row>
    <row r="14" spans="2:12" ht="15">
      <c r="B14" s="200"/>
      <c r="C14" s="226" t="s">
        <v>176</v>
      </c>
      <c r="D14" s="364">
        <v>-18493</v>
      </c>
      <c r="E14" s="364">
        <v>-9911</v>
      </c>
      <c r="F14" s="364">
        <v>8568</v>
      </c>
      <c r="G14" s="380">
        <v>41298</v>
      </c>
      <c r="H14" s="197"/>
      <c r="I14" s="198"/>
      <c r="J14" s="199"/>
      <c r="K14" s="199"/>
      <c r="L14" s="199"/>
    </row>
    <row r="15" spans="2:12" ht="15">
      <c r="B15" s="200"/>
      <c r="C15" s="226" t="s">
        <v>177</v>
      </c>
      <c r="D15" s="364">
        <v>4802</v>
      </c>
      <c r="E15" s="364">
        <v>-2196</v>
      </c>
      <c r="F15" s="364">
        <v>-11157</v>
      </c>
      <c r="G15" s="380">
        <v>4395</v>
      </c>
      <c r="H15" s="197"/>
      <c r="I15" s="198"/>
      <c r="J15" s="199"/>
      <c r="K15" s="199"/>
      <c r="L15" s="199"/>
    </row>
    <row r="16" spans="2:12" ht="15">
      <c r="B16" s="200"/>
      <c r="C16" s="227" t="s">
        <v>102</v>
      </c>
      <c r="D16" s="364">
        <v>22000</v>
      </c>
      <c r="E16" s="364">
        <v>23224</v>
      </c>
      <c r="F16" s="364">
        <v>14000</v>
      </c>
      <c r="G16" s="380">
        <v>18223</v>
      </c>
      <c r="H16" s="197"/>
      <c r="I16" s="198"/>
      <c r="J16" s="199"/>
      <c r="K16" s="199"/>
      <c r="L16" s="199"/>
    </row>
    <row r="17" spans="2:12" ht="15">
      <c r="B17" s="200"/>
      <c r="C17" s="226" t="s">
        <v>103</v>
      </c>
      <c r="D17" s="364">
        <v>-17198</v>
      </c>
      <c r="E17" s="364">
        <v>-25420</v>
      </c>
      <c r="F17" s="364">
        <v>-25157</v>
      </c>
      <c r="G17" s="380">
        <v>-13828</v>
      </c>
      <c r="H17" s="197"/>
      <c r="I17" s="198"/>
      <c r="J17" s="199"/>
      <c r="K17" s="199"/>
      <c r="L17" s="199"/>
    </row>
    <row r="18" spans="2:12" ht="15">
      <c r="B18" s="200"/>
      <c r="C18" s="227" t="s">
        <v>178</v>
      </c>
      <c r="D18" s="364">
        <v>2242</v>
      </c>
      <c r="E18" s="364">
        <v>315.999999999999</v>
      </c>
      <c r="F18" s="364">
        <v>-11057</v>
      </c>
      <c r="G18" s="380">
        <v>2711</v>
      </c>
      <c r="H18" s="197"/>
      <c r="I18" s="198"/>
      <c r="J18" s="199"/>
      <c r="K18" s="199"/>
      <c r="L18" s="199"/>
    </row>
    <row r="19" spans="2:12" ht="15">
      <c r="B19" s="200"/>
      <c r="C19" s="227" t="s">
        <v>179</v>
      </c>
      <c r="D19" s="364">
        <v>2560</v>
      </c>
      <c r="E19" s="364">
        <v>-2512</v>
      </c>
      <c r="F19" s="364">
        <v>-100</v>
      </c>
      <c r="G19" s="380">
        <v>1684</v>
      </c>
      <c r="H19" s="197"/>
      <c r="I19" s="198"/>
      <c r="J19" s="199"/>
      <c r="K19" s="199"/>
      <c r="L19" s="199"/>
    </row>
    <row r="20" spans="2:12" ht="15">
      <c r="B20" s="200"/>
      <c r="C20" s="227" t="s">
        <v>102</v>
      </c>
      <c r="D20" s="364">
        <v>11935</v>
      </c>
      <c r="E20" s="364">
        <v>15300</v>
      </c>
      <c r="F20" s="364">
        <v>13605</v>
      </c>
      <c r="G20" s="380">
        <v>12900</v>
      </c>
      <c r="H20" s="197"/>
      <c r="I20" s="198"/>
      <c r="J20" s="199"/>
      <c r="K20" s="199"/>
      <c r="L20" s="199"/>
    </row>
    <row r="21" spans="2:12" ht="15">
      <c r="B21" s="200"/>
      <c r="C21" s="227" t="s">
        <v>103</v>
      </c>
      <c r="D21" s="364">
        <v>-9375</v>
      </c>
      <c r="E21" s="364">
        <v>-17812</v>
      </c>
      <c r="F21" s="364">
        <v>-13705</v>
      </c>
      <c r="G21" s="380">
        <v>-11216</v>
      </c>
      <c r="H21" s="197"/>
      <c r="I21" s="198"/>
      <c r="J21" s="199"/>
      <c r="K21" s="199"/>
      <c r="L21" s="199"/>
    </row>
    <row r="22" spans="2:12" ht="15">
      <c r="B22" s="200"/>
      <c r="C22" s="227" t="s">
        <v>180</v>
      </c>
      <c r="D22" s="364">
        <v>-11032</v>
      </c>
      <c r="E22" s="364">
        <v>-12327</v>
      </c>
      <c r="F22" s="364">
        <v>-20982</v>
      </c>
      <c r="G22" s="380">
        <v>-18838</v>
      </c>
      <c r="H22" s="197"/>
      <c r="I22" s="198"/>
      <c r="J22" s="199"/>
      <c r="K22" s="199"/>
      <c r="L22" s="199"/>
    </row>
    <row r="23" spans="2:12" ht="16.5">
      <c r="B23" s="200"/>
      <c r="C23" s="227" t="s">
        <v>206</v>
      </c>
      <c r="D23" s="364">
        <v>-1218</v>
      </c>
      <c r="E23" s="364">
        <v>-5767</v>
      </c>
      <c r="F23" s="364">
        <v>2659</v>
      </c>
      <c r="G23" s="380">
        <v>-2946</v>
      </c>
      <c r="H23" s="197"/>
      <c r="I23" s="198"/>
      <c r="J23" s="199"/>
      <c r="K23" s="199"/>
      <c r="L23" s="199"/>
    </row>
    <row r="24" spans="2:12" ht="15">
      <c r="B24" s="200"/>
      <c r="C24" s="374" t="s">
        <v>181</v>
      </c>
      <c r="D24" s="364">
        <v>-9814</v>
      </c>
      <c r="E24" s="364">
        <v>-6560</v>
      </c>
      <c r="F24" s="364">
        <v>-23641</v>
      </c>
      <c r="G24" s="380">
        <v>-15892</v>
      </c>
      <c r="H24" s="197"/>
      <c r="I24" s="198"/>
      <c r="J24" s="199"/>
      <c r="K24" s="199"/>
      <c r="L24" s="199"/>
    </row>
    <row r="25" spans="2:12" ht="15">
      <c r="B25" s="200"/>
      <c r="C25" s="227" t="s">
        <v>104</v>
      </c>
      <c r="D25" s="364">
        <v>5800</v>
      </c>
      <c r="E25" s="364">
        <v>8600</v>
      </c>
      <c r="F25" s="364">
        <v>5894</v>
      </c>
      <c r="G25" s="380">
        <v>8390</v>
      </c>
      <c r="H25" s="197"/>
      <c r="I25" s="198"/>
      <c r="J25" s="199"/>
      <c r="K25" s="199"/>
      <c r="L25" s="199"/>
    </row>
    <row r="26" spans="2:12" ht="15">
      <c r="B26" s="200"/>
      <c r="C26" s="226" t="s">
        <v>105</v>
      </c>
      <c r="D26" s="364">
        <v>-15614</v>
      </c>
      <c r="E26" s="364">
        <v>-15160</v>
      </c>
      <c r="F26" s="364">
        <v>-29535</v>
      </c>
      <c r="G26" s="380">
        <v>-24282</v>
      </c>
      <c r="H26" s="197"/>
      <c r="I26" s="198"/>
      <c r="J26" s="199"/>
      <c r="K26" s="199"/>
      <c r="L26" s="199"/>
    </row>
    <row r="27" spans="2:12" ht="15">
      <c r="B27" s="200"/>
      <c r="C27" s="226" t="s">
        <v>106</v>
      </c>
      <c r="D27" s="364">
        <v>4477</v>
      </c>
      <c r="E27" s="364">
        <v>7396</v>
      </c>
      <c r="F27" s="364">
        <v>84.99999999999838</v>
      </c>
      <c r="G27" s="380">
        <v>12265</v>
      </c>
      <c r="H27" s="197"/>
      <c r="I27" s="198"/>
      <c r="J27" s="199"/>
      <c r="K27" s="199"/>
      <c r="L27" s="199"/>
    </row>
    <row r="28" spans="2:12" ht="15">
      <c r="B28" s="200"/>
      <c r="C28" s="201"/>
      <c r="D28" s="365"/>
      <c r="E28" s="366"/>
      <c r="F28" s="366"/>
      <c r="G28" s="381"/>
      <c r="H28" s="197"/>
      <c r="I28" s="198"/>
      <c r="J28" s="199"/>
      <c r="K28" s="199"/>
      <c r="L28" s="199"/>
    </row>
    <row r="29" spans="2:12" ht="15.75">
      <c r="B29" s="200"/>
      <c r="C29" s="225" t="s">
        <v>193</v>
      </c>
      <c r="D29" s="196">
        <f>SUM(D30:D31)+SUM(D33:D34)+D36+SUM(D38:D40)</f>
        <v>-36847.00000000009</v>
      </c>
      <c r="E29" s="196">
        <f>SUM(E30:E31)+SUM(E33:E34)+E36+SUM(E38:E40)</f>
        <v>-29509.99999999997</v>
      </c>
      <c r="F29" s="196">
        <f>SUM(F30:F31)+SUM(F33:F34)+F36+SUM(F38:F40)</f>
        <v>18561.99999999997</v>
      </c>
      <c r="G29" s="379">
        <f>SUM(G30:G31)+SUM(G33:G34)+G36+SUM(G38:G40)</f>
        <v>91137</v>
      </c>
      <c r="H29" s="197"/>
      <c r="I29" s="198"/>
      <c r="J29" s="199"/>
      <c r="K29" s="199"/>
      <c r="L29" s="199"/>
    </row>
    <row r="30" spans="2:12" ht="15">
      <c r="B30" s="200"/>
      <c r="C30" s="228" t="s">
        <v>182</v>
      </c>
      <c r="D30" s="364">
        <v>0</v>
      </c>
      <c r="E30" s="364">
        <v>0</v>
      </c>
      <c r="F30" s="364">
        <v>0</v>
      </c>
      <c r="G30" s="380">
        <v>0</v>
      </c>
      <c r="H30" s="197"/>
      <c r="I30" s="198"/>
      <c r="J30" s="199"/>
      <c r="K30" s="199"/>
      <c r="L30" s="199"/>
    </row>
    <row r="31" spans="2:12" ht="15">
      <c r="B31" s="200"/>
      <c r="C31" s="228" t="s">
        <v>183</v>
      </c>
      <c r="D31" s="364">
        <v>-39674</v>
      </c>
      <c r="E31" s="364">
        <v>-26216</v>
      </c>
      <c r="F31" s="364">
        <v>20226</v>
      </c>
      <c r="G31" s="380">
        <v>30489</v>
      </c>
      <c r="H31" s="197"/>
      <c r="I31" s="198"/>
      <c r="J31" s="199"/>
      <c r="K31" s="199"/>
      <c r="L31" s="199"/>
    </row>
    <row r="32" spans="2:12" ht="15">
      <c r="B32" s="200"/>
      <c r="C32" s="375"/>
      <c r="D32" s="367"/>
      <c r="E32" s="368"/>
      <c r="F32" s="366"/>
      <c r="G32" s="381"/>
      <c r="H32" s="197"/>
      <c r="I32" s="198"/>
      <c r="J32" s="199"/>
      <c r="K32" s="199"/>
      <c r="L32" s="199"/>
    </row>
    <row r="33" spans="2:12" ht="15">
      <c r="B33" s="200"/>
      <c r="C33" s="376" t="s">
        <v>184</v>
      </c>
      <c r="D33" s="364">
        <v>0</v>
      </c>
      <c r="E33" s="364">
        <v>0</v>
      </c>
      <c r="F33" s="364">
        <v>0</v>
      </c>
      <c r="G33" s="380">
        <v>0</v>
      </c>
      <c r="H33" s="209"/>
      <c r="I33" s="198"/>
      <c r="J33" s="199"/>
      <c r="K33" s="199"/>
      <c r="L33" s="199"/>
    </row>
    <row r="34" spans="2:12" ht="16.5">
      <c r="B34" s="200"/>
      <c r="C34" s="228" t="s">
        <v>185</v>
      </c>
      <c r="D34" s="364">
        <v>-951</v>
      </c>
      <c r="E34" s="364">
        <v>-196</v>
      </c>
      <c r="F34" s="364">
        <v>-1609</v>
      </c>
      <c r="G34" s="380">
        <v>-2288</v>
      </c>
      <c r="H34" s="197"/>
      <c r="I34" s="198"/>
      <c r="J34" s="199"/>
      <c r="K34" s="199"/>
      <c r="L34" s="199"/>
    </row>
    <row r="35" spans="2:12" ht="15">
      <c r="B35" s="200"/>
      <c r="C35" s="375" t="s">
        <v>205</v>
      </c>
      <c r="D35" s="364">
        <v>0</v>
      </c>
      <c r="E35" s="364">
        <v>0</v>
      </c>
      <c r="F35" s="364">
        <v>0</v>
      </c>
      <c r="G35" s="380">
        <v>0</v>
      </c>
      <c r="H35" s="197"/>
      <c r="I35" s="198"/>
      <c r="J35" s="199"/>
      <c r="K35" s="199"/>
      <c r="L35" s="199"/>
    </row>
    <row r="36" spans="2:12" ht="15">
      <c r="B36" s="200"/>
      <c r="C36" s="229" t="s">
        <v>186</v>
      </c>
      <c r="D36" s="364">
        <v>0</v>
      </c>
      <c r="E36" s="364">
        <v>0</v>
      </c>
      <c r="F36" s="364">
        <v>0</v>
      </c>
      <c r="G36" s="380">
        <v>0</v>
      </c>
      <c r="H36" s="197"/>
      <c r="I36" s="198"/>
      <c r="J36" s="199"/>
      <c r="K36" s="199"/>
      <c r="L36" s="199"/>
    </row>
    <row r="37" spans="2:12" ht="15">
      <c r="B37" s="200"/>
      <c r="C37" s="362"/>
      <c r="D37" s="367"/>
      <c r="E37" s="368"/>
      <c r="F37" s="368"/>
      <c r="G37" s="382"/>
      <c r="H37" s="197"/>
      <c r="I37" s="198"/>
      <c r="J37" s="199"/>
      <c r="K37" s="199"/>
      <c r="L37" s="199"/>
    </row>
    <row r="38" spans="2:12" ht="16.5">
      <c r="B38" s="200"/>
      <c r="C38" s="228" t="s">
        <v>190</v>
      </c>
      <c r="D38" s="364">
        <v>3777.9999999999127</v>
      </c>
      <c r="E38" s="364">
        <v>-3097.999999999971</v>
      </c>
      <c r="F38" s="364">
        <v>-55.000000000029104</v>
      </c>
      <c r="G38" s="380">
        <v>62936</v>
      </c>
      <c r="H38" s="197"/>
      <c r="I38" s="198"/>
      <c r="J38" s="199"/>
      <c r="K38" s="199"/>
      <c r="L38" s="199"/>
    </row>
    <row r="39" spans="2:12" ht="16.5">
      <c r="B39" s="200"/>
      <c r="C39" s="228" t="s">
        <v>192</v>
      </c>
      <c r="D39" s="364">
        <v>0</v>
      </c>
      <c r="E39" s="364">
        <v>0</v>
      </c>
      <c r="F39" s="364">
        <v>0</v>
      </c>
      <c r="G39" s="380">
        <v>0</v>
      </c>
      <c r="H39" s="197"/>
      <c r="I39" s="198"/>
      <c r="J39" s="199"/>
      <c r="K39" s="199"/>
      <c r="L39" s="199"/>
    </row>
    <row r="40" spans="2:12" ht="16.5">
      <c r="B40" s="200"/>
      <c r="C40" s="228" t="s">
        <v>191</v>
      </c>
      <c r="D40" s="364">
        <v>0</v>
      </c>
      <c r="E40" s="364">
        <v>0</v>
      </c>
      <c r="F40" s="364">
        <v>0</v>
      </c>
      <c r="G40" s="380">
        <v>0</v>
      </c>
      <c r="H40" s="197"/>
      <c r="I40" s="198"/>
      <c r="J40" s="199"/>
      <c r="K40" s="199"/>
      <c r="L40" s="199"/>
    </row>
    <row r="41" spans="2:12" ht="15">
      <c r="B41" s="200"/>
      <c r="C41" s="206"/>
      <c r="D41" s="365"/>
      <c r="E41" s="366"/>
      <c r="F41" s="366"/>
      <c r="G41" s="381"/>
      <c r="H41" s="197"/>
      <c r="I41" s="198"/>
      <c r="J41" s="199"/>
      <c r="K41" s="199"/>
      <c r="L41" s="199"/>
    </row>
    <row r="42" spans="2:12" ht="15.75">
      <c r="B42" s="200"/>
      <c r="C42" s="230" t="s">
        <v>107</v>
      </c>
      <c r="D42" s="369">
        <f>+D43</f>
        <v>20913.38461538471</v>
      </c>
      <c r="E42" s="369">
        <f>+E43</f>
        <v>8079.999999999971</v>
      </c>
      <c r="F42" s="369">
        <f>+F43</f>
        <v>45887.00000000003</v>
      </c>
      <c r="G42" s="380">
        <f>+G43</f>
        <v>21206</v>
      </c>
      <c r="H42" s="197"/>
      <c r="I42" s="198"/>
      <c r="J42" s="199"/>
      <c r="K42" s="199"/>
      <c r="L42" s="199"/>
    </row>
    <row r="43" spans="2:12" ht="15">
      <c r="B43" s="200"/>
      <c r="C43" s="231" t="s">
        <v>187</v>
      </c>
      <c r="D43" s="364">
        <f>D46-(D10+D12+D30+D31+D33+D34+D36+D38)</f>
        <v>20913.38461538471</v>
      </c>
      <c r="E43" s="364">
        <f>E46-(E10+E12+E30+E31+E33+E34+E36+E38)</f>
        <v>8079.999999999971</v>
      </c>
      <c r="F43" s="364">
        <f>F46-(F10+F12+F30+F31+F33+F34+F36+F38)</f>
        <v>45887.00000000003</v>
      </c>
      <c r="G43" s="380">
        <f>G46-(G10+G12+G30+G31+G33+G34+G36+G38)</f>
        <v>21206</v>
      </c>
      <c r="H43" s="197"/>
      <c r="I43" s="198"/>
      <c r="J43" s="199"/>
      <c r="K43" s="199"/>
      <c r="L43" s="199"/>
    </row>
    <row r="44" spans="2:12" ht="15">
      <c r="B44" s="200"/>
      <c r="C44" s="228" t="s">
        <v>188</v>
      </c>
      <c r="D44" s="364">
        <v>0</v>
      </c>
      <c r="E44" s="364">
        <v>0</v>
      </c>
      <c r="F44" s="364">
        <v>0</v>
      </c>
      <c r="G44" s="380">
        <v>0</v>
      </c>
      <c r="H44" s="197"/>
      <c r="I44" s="198"/>
      <c r="J44" s="199"/>
      <c r="K44" s="199"/>
      <c r="L44" s="199"/>
    </row>
    <row r="45" spans="2:12" ht="15.75" thickBot="1">
      <c r="B45" s="200"/>
      <c r="C45" s="202"/>
      <c r="D45" s="370"/>
      <c r="E45" s="371"/>
      <c r="F45" s="371"/>
      <c r="G45" s="383"/>
      <c r="H45" s="250"/>
      <c r="I45" s="198"/>
      <c r="J45" s="2"/>
      <c r="K45" s="2"/>
      <c r="L45" s="2"/>
    </row>
    <row r="46" spans="2:12" ht="18.75" thickBot="1" thickTop="1">
      <c r="B46" s="200"/>
      <c r="C46" s="272" t="s">
        <v>119</v>
      </c>
      <c r="D46" s="364">
        <v>75663</v>
      </c>
      <c r="E46" s="364">
        <v>150865</v>
      </c>
      <c r="F46" s="364">
        <v>210544</v>
      </c>
      <c r="G46" s="384">
        <v>254753</v>
      </c>
      <c r="H46" s="215"/>
      <c r="I46" s="198"/>
      <c r="J46" s="199"/>
      <c r="K46" s="199"/>
      <c r="L46" s="199"/>
    </row>
    <row r="47" spans="2:12" ht="17.25" thickBot="1" thickTop="1">
      <c r="B47" s="12"/>
      <c r="C47" s="216"/>
      <c r="D47" s="237"/>
      <c r="E47" s="237"/>
      <c r="F47" s="237"/>
      <c r="G47" s="237"/>
      <c r="H47" s="237"/>
      <c r="I47" s="103"/>
      <c r="J47" s="2"/>
      <c r="K47" s="2"/>
      <c r="L47" s="2"/>
    </row>
    <row r="48" spans="2:12" ht="17.25" thickBot="1" thickTop="1">
      <c r="B48" s="12"/>
      <c r="C48" s="238"/>
      <c r="D48" s="372"/>
      <c r="E48" s="240"/>
      <c r="F48" s="240"/>
      <c r="G48" s="240"/>
      <c r="H48" s="240"/>
      <c r="I48" s="103"/>
      <c r="J48" s="2"/>
      <c r="K48" s="2"/>
      <c r="L48" s="2"/>
    </row>
    <row r="49" spans="2:12" ht="17.25" thickBot="1" thickTop="1">
      <c r="B49" s="12"/>
      <c r="C49" s="273" t="s">
        <v>120</v>
      </c>
      <c r="D49" s="364">
        <v>364168</v>
      </c>
      <c r="E49" s="364">
        <v>524785</v>
      </c>
      <c r="F49" s="364">
        <v>726870</v>
      </c>
      <c r="G49" s="388">
        <v>942139</v>
      </c>
      <c r="H49" s="116"/>
      <c r="I49" s="103"/>
      <c r="J49" s="2"/>
      <c r="K49" s="2"/>
      <c r="L49" s="2"/>
    </row>
    <row r="50" spans="2:12" ht="17.25" thickTop="1">
      <c r="B50" s="12"/>
      <c r="C50" s="227" t="s">
        <v>215</v>
      </c>
      <c r="D50" s="364">
        <v>416133</v>
      </c>
      <c r="E50" s="364">
        <v>566998</v>
      </c>
      <c r="F50" s="364">
        <v>777542</v>
      </c>
      <c r="G50" s="380">
        <v>1032295</v>
      </c>
      <c r="H50" s="109"/>
      <c r="I50" s="103"/>
      <c r="J50" s="2"/>
      <c r="K50" s="2"/>
      <c r="L50" s="2"/>
    </row>
    <row r="51" spans="2:12" ht="17.25" customHeight="1">
      <c r="B51" s="12"/>
      <c r="C51" s="274" t="s">
        <v>216</v>
      </c>
      <c r="D51" s="364">
        <v>51965</v>
      </c>
      <c r="E51" s="364">
        <v>42213</v>
      </c>
      <c r="F51" s="364">
        <v>50672</v>
      </c>
      <c r="G51" s="380">
        <v>90156</v>
      </c>
      <c r="H51" s="241"/>
      <c r="I51" s="103"/>
      <c r="J51" s="2"/>
      <c r="K51" s="2"/>
      <c r="L51" s="2"/>
    </row>
    <row r="52" spans="2:12" ht="15.75" thickBot="1">
      <c r="B52" s="12"/>
      <c r="C52" s="202"/>
      <c r="D52" s="105"/>
      <c r="E52" s="105"/>
      <c r="F52" s="105"/>
      <c r="G52" s="105"/>
      <c r="H52" s="242"/>
      <c r="I52" s="103"/>
      <c r="J52" s="2"/>
      <c r="K52" s="2"/>
      <c r="L52" s="2"/>
    </row>
    <row r="53" spans="2:12" ht="20.25" thickBot="1" thickTop="1">
      <c r="B53" s="12"/>
      <c r="C53" s="232" t="s">
        <v>108</v>
      </c>
      <c r="D53" s="218"/>
      <c r="E53" s="218"/>
      <c r="F53" s="218"/>
      <c r="G53" s="218"/>
      <c r="H53" s="219"/>
      <c r="I53" s="103"/>
      <c r="J53" s="2"/>
      <c r="K53" s="5"/>
      <c r="L53" s="2"/>
    </row>
    <row r="54" spans="2:12" ht="18.75" thickTop="1">
      <c r="B54" s="12"/>
      <c r="C54" s="220"/>
      <c r="D54" s="221"/>
      <c r="E54" s="222"/>
      <c r="F54" s="222"/>
      <c r="G54" s="222"/>
      <c r="H54" s="222"/>
      <c r="I54" s="103"/>
      <c r="J54" s="2"/>
      <c r="K54" s="5"/>
      <c r="L54" s="2"/>
    </row>
    <row r="55" spans="2:12" ht="15.75">
      <c r="B55" s="12"/>
      <c r="C55" s="72" t="s">
        <v>209</v>
      </c>
      <c r="E55" s="1"/>
      <c r="F55" s="1"/>
      <c r="G55" s="5"/>
      <c r="H55" s="5" t="s">
        <v>196</v>
      </c>
      <c r="I55" s="103"/>
      <c r="J55" s="2"/>
      <c r="K55" s="5"/>
      <c r="L55" s="2"/>
    </row>
    <row r="56" spans="2:12" ht="15.75">
      <c r="B56" s="12"/>
      <c r="C56" s="118" t="s">
        <v>211</v>
      </c>
      <c r="E56" s="1"/>
      <c r="F56" s="1"/>
      <c r="H56" s="233" t="s">
        <v>197</v>
      </c>
      <c r="I56" s="103"/>
      <c r="J56" s="2"/>
      <c r="K56" s="5"/>
      <c r="L56" s="2"/>
    </row>
    <row r="57" spans="2:12" ht="15.75">
      <c r="B57" s="12"/>
      <c r="C57" s="118" t="s">
        <v>198</v>
      </c>
      <c r="E57" s="1"/>
      <c r="F57" s="1"/>
      <c r="H57" s="1"/>
      <c r="I57" s="103"/>
      <c r="J57" s="2"/>
      <c r="K57" s="5"/>
      <c r="L57" s="2"/>
    </row>
    <row r="58" spans="2:12" ht="16.5" thickBot="1">
      <c r="B58" s="138"/>
      <c r="C58" s="223"/>
      <c r="D58" s="243"/>
      <c r="E58" s="244"/>
      <c r="F58" s="244"/>
      <c r="G58" s="244"/>
      <c r="H58" s="244"/>
      <c r="I58" s="122"/>
      <c r="J58" s="2"/>
      <c r="K58" s="5"/>
      <c r="L58" s="2"/>
    </row>
    <row r="59" spans="2:12" ht="16.5" thickTop="1">
      <c r="B59" s="224"/>
      <c r="C59" s="118"/>
      <c r="D59" s="233"/>
      <c r="E59" s="233"/>
      <c r="F59" s="233"/>
      <c r="G59" s="233"/>
      <c r="H59" s="23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3">
      <selection activeCell="C52" sqref="C5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14"/>
      <c r="C1" s="189"/>
      <c r="D1" s="190"/>
      <c r="E1" s="135"/>
      <c r="F1" s="135"/>
      <c r="G1" s="135"/>
      <c r="H1" s="135"/>
      <c r="I1" s="135"/>
      <c r="J1" s="2"/>
      <c r="K1" s="5"/>
      <c r="L1" s="2"/>
    </row>
    <row r="2" spans="2:12" ht="18">
      <c r="B2" s="124" t="s">
        <v>18</v>
      </c>
      <c r="C2" s="191" t="s">
        <v>138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4"/>
      <c r="C3" s="191" t="s">
        <v>121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4"/>
      <c r="C4" s="117"/>
      <c r="D4" s="14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5"/>
      <c r="C5" s="85"/>
      <c r="D5" s="86"/>
      <c r="E5" s="86"/>
      <c r="F5" s="86"/>
      <c r="G5" s="87"/>
      <c r="H5" s="87"/>
      <c r="I5" s="88"/>
      <c r="J5" s="2"/>
      <c r="K5" s="5"/>
      <c r="L5" s="2"/>
    </row>
    <row r="6" spans="2:12" ht="15">
      <c r="B6" s="12"/>
      <c r="C6" s="176" t="s">
        <v>25</v>
      </c>
      <c r="D6" s="90"/>
      <c r="E6" s="393" t="s">
        <v>73</v>
      </c>
      <c r="F6" s="393"/>
      <c r="G6" s="92"/>
      <c r="H6" s="92"/>
      <c r="I6" s="103"/>
      <c r="J6" s="2"/>
      <c r="K6" s="2"/>
      <c r="L6" s="2"/>
    </row>
    <row r="7" spans="2:12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21">
        <v>2008</v>
      </c>
      <c r="H7" s="94"/>
      <c r="I7" s="103"/>
      <c r="J7" s="2"/>
      <c r="K7" s="2"/>
      <c r="L7" s="2"/>
    </row>
    <row r="8" spans="2:12" ht="15.75">
      <c r="B8" s="12"/>
      <c r="C8" s="338" t="str">
        <f>Fedőlap!E13</f>
        <v>Dátum: 2009.10.19.</v>
      </c>
      <c r="D8" s="281"/>
      <c r="E8" s="281"/>
      <c r="F8" s="281"/>
      <c r="G8" s="281"/>
      <c r="H8" s="127"/>
      <c r="I8" s="103"/>
      <c r="J8" s="2"/>
      <c r="K8" s="2"/>
      <c r="L8" s="2"/>
    </row>
    <row r="9" spans="2:12" ht="16.5" thickBot="1">
      <c r="B9" s="12"/>
      <c r="C9" s="97"/>
      <c r="D9" s="20"/>
      <c r="E9" s="20"/>
      <c r="F9" s="20"/>
      <c r="G9" s="192"/>
      <c r="H9" s="193"/>
      <c r="I9" s="103"/>
      <c r="J9" s="2"/>
      <c r="K9" s="2"/>
      <c r="L9" s="2"/>
    </row>
    <row r="10" spans="2:12" ht="17.25" thickBot="1" thickTop="1">
      <c r="B10" s="12"/>
      <c r="C10" s="272" t="s">
        <v>122</v>
      </c>
      <c r="D10" s="299">
        <f>-'1. Tábla'!E14</f>
        <v>37323</v>
      </c>
      <c r="E10" s="299">
        <f>-'1. Tábla'!F14</f>
        <v>-376953</v>
      </c>
      <c r="F10" s="299">
        <f>-'1. Tábla'!G14</f>
        <v>-177173</v>
      </c>
      <c r="G10" s="314">
        <f>-'1. Tábla'!H14</f>
        <v>80496</v>
      </c>
      <c r="H10" s="116"/>
      <c r="I10" s="103"/>
      <c r="J10" s="2"/>
      <c r="K10" s="2"/>
      <c r="L10" s="2"/>
    </row>
    <row r="11" spans="2:12" ht="15.75" thickTop="1">
      <c r="B11" s="12"/>
      <c r="C11" s="111"/>
      <c r="D11" s="302"/>
      <c r="E11" s="303"/>
      <c r="F11" s="303"/>
      <c r="G11" s="329"/>
      <c r="H11" s="107"/>
      <c r="I11" s="103"/>
      <c r="J11" s="2"/>
      <c r="K11" s="2"/>
      <c r="L11" s="2"/>
    </row>
    <row r="12" spans="2:12" ht="17.25">
      <c r="B12" s="194"/>
      <c r="C12" s="361" t="s">
        <v>194</v>
      </c>
      <c r="D12" s="195">
        <f>D13+D14+D15+D22+D27</f>
        <v>19550</v>
      </c>
      <c r="E12" s="195">
        <f>E13+E14+E15+E22+E27</f>
        <v>52557</v>
      </c>
      <c r="F12" s="195">
        <f>F13+F14+F15+F22+F27</f>
        <v>56022</v>
      </c>
      <c r="G12" s="379">
        <f>G13+G14+G15+G22+G27</f>
        <v>-17399</v>
      </c>
      <c r="H12" s="197"/>
      <c r="I12" s="198"/>
      <c r="J12" s="199"/>
      <c r="K12" s="199"/>
      <c r="L12" s="199"/>
    </row>
    <row r="13" spans="2:12" ht="15">
      <c r="B13" s="200"/>
      <c r="C13" s="226" t="s">
        <v>175</v>
      </c>
      <c r="D13" s="364">
        <v>-1843</v>
      </c>
      <c r="E13" s="364">
        <v>5846</v>
      </c>
      <c r="F13" s="364">
        <v>39772</v>
      </c>
      <c r="G13" s="380">
        <v>-9617</v>
      </c>
      <c r="H13" s="197"/>
      <c r="I13" s="198"/>
      <c r="J13" s="199"/>
      <c r="K13" s="199"/>
      <c r="L13" s="199"/>
    </row>
    <row r="14" spans="2:12" ht="15">
      <c r="B14" s="200"/>
      <c r="C14" s="226" t="s">
        <v>176</v>
      </c>
      <c r="D14" s="364">
        <v>0</v>
      </c>
      <c r="E14" s="364">
        <v>0</v>
      </c>
      <c r="F14" s="364">
        <v>0</v>
      </c>
      <c r="G14" s="380">
        <v>0</v>
      </c>
      <c r="H14" s="197"/>
      <c r="I14" s="198"/>
      <c r="J14" s="199"/>
      <c r="K14" s="199"/>
      <c r="L14" s="199"/>
    </row>
    <row r="15" spans="2:12" ht="15">
      <c r="B15" s="200"/>
      <c r="C15" s="226" t="s">
        <v>177</v>
      </c>
      <c r="D15" s="364">
        <v>40</v>
      </c>
      <c r="E15" s="364">
        <v>31</v>
      </c>
      <c r="F15" s="364">
        <v>-47</v>
      </c>
      <c r="G15" s="380">
        <v>-58</v>
      </c>
      <c r="H15" s="197"/>
      <c r="I15" s="198"/>
      <c r="J15" s="199"/>
      <c r="K15" s="199"/>
      <c r="L15" s="199"/>
    </row>
    <row r="16" spans="2:12" ht="15">
      <c r="B16" s="200"/>
      <c r="C16" s="227" t="s">
        <v>102</v>
      </c>
      <c r="D16" s="364">
        <v>169</v>
      </c>
      <c r="E16" s="364">
        <v>1091</v>
      </c>
      <c r="F16" s="364">
        <v>900</v>
      </c>
      <c r="G16" s="380">
        <v>651</v>
      </c>
      <c r="H16" s="197"/>
      <c r="I16" s="198"/>
      <c r="J16" s="199"/>
      <c r="K16" s="199"/>
      <c r="L16" s="199"/>
    </row>
    <row r="17" spans="2:12" ht="15">
      <c r="B17" s="200"/>
      <c r="C17" s="226" t="s">
        <v>103</v>
      </c>
      <c r="D17" s="364">
        <v>-129</v>
      </c>
      <c r="E17" s="364">
        <v>-1060</v>
      </c>
      <c r="F17" s="364">
        <v>-947</v>
      </c>
      <c r="G17" s="380">
        <v>-709</v>
      </c>
      <c r="H17" s="197"/>
      <c r="I17" s="198"/>
      <c r="J17" s="199"/>
      <c r="K17" s="199"/>
      <c r="L17" s="199"/>
    </row>
    <row r="18" spans="2:12" ht="15">
      <c r="B18" s="200"/>
      <c r="C18" s="227" t="s">
        <v>178</v>
      </c>
      <c r="D18" s="364">
        <v>0</v>
      </c>
      <c r="E18" s="364">
        <v>0</v>
      </c>
      <c r="F18" s="364">
        <v>0</v>
      </c>
      <c r="G18" s="380">
        <v>0</v>
      </c>
      <c r="H18" s="197"/>
      <c r="I18" s="198"/>
      <c r="J18" s="199"/>
      <c r="K18" s="199"/>
      <c r="L18" s="199"/>
    </row>
    <row r="19" spans="2:12" ht="15">
      <c r="B19" s="200"/>
      <c r="C19" s="227" t="s">
        <v>179</v>
      </c>
      <c r="D19" s="364">
        <v>40</v>
      </c>
      <c r="E19" s="364">
        <v>31</v>
      </c>
      <c r="F19" s="364">
        <v>-47</v>
      </c>
      <c r="G19" s="380">
        <v>-58</v>
      </c>
      <c r="H19" s="197"/>
      <c r="I19" s="198"/>
      <c r="J19" s="199"/>
      <c r="K19" s="199"/>
      <c r="L19" s="199"/>
    </row>
    <row r="20" spans="2:12" ht="15">
      <c r="B20" s="200"/>
      <c r="C20" s="227" t="s">
        <v>102</v>
      </c>
      <c r="D20" s="364">
        <v>169</v>
      </c>
      <c r="E20" s="364">
        <v>1091</v>
      </c>
      <c r="F20" s="364">
        <v>900</v>
      </c>
      <c r="G20" s="380">
        <v>651</v>
      </c>
      <c r="H20" s="197"/>
      <c r="I20" s="198"/>
      <c r="J20" s="199"/>
      <c r="K20" s="199"/>
      <c r="L20" s="199"/>
    </row>
    <row r="21" spans="2:12" ht="15">
      <c r="B21" s="200"/>
      <c r="C21" s="227" t="s">
        <v>103</v>
      </c>
      <c r="D21" s="364">
        <v>-129</v>
      </c>
      <c r="E21" s="364">
        <v>-1060</v>
      </c>
      <c r="F21" s="364">
        <v>-947</v>
      </c>
      <c r="G21" s="380">
        <v>-709</v>
      </c>
      <c r="H21" s="197"/>
      <c r="I21" s="198"/>
      <c r="J21" s="199"/>
      <c r="K21" s="199"/>
      <c r="L21" s="199"/>
    </row>
    <row r="22" spans="2:12" ht="15">
      <c r="B22" s="200"/>
      <c r="C22" s="227" t="s">
        <v>180</v>
      </c>
      <c r="D22" s="364">
        <v>0</v>
      </c>
      <c r="E22" s="364">
        <v>0</v>
      </c>
      <c r="F22" s="364">
        <v>0</v>
      </c>
      <c r="G22" s="380">
        <v>0</v>
      </c>
      <c r="H22" s="197"/>
      <c r="I22" s="198"/>
      <c r="J22" s="199"/>
      <c r="K22" s="199"/>
      <c r="L22" s="199"/>
    </row>
    <row r="23" spans="2:12" ht="16.5">
      <c r="B23" s="200"/>
      <c r="C23" s="227" t="s">
        <v>206</v>
      </c>
      <c r="D23" s="364">
        <v>0</v>
      </c>
      <c r="E23" s="364">
        <v>0</v>
      </c>
      <c r="F23" s="364">
        <v>0</v>
      </c>
      <c r="G23" s="380">
        <v>0</v>
      </c>
      <c r="H23" s="197"/>
      <c r="I23" s="198"/>
      <c r="J23" s="199"/>
      <c r="K23" s="199"/>
      <c r="L23" s="199"/>
    </row>
    <row r="24" spans="2:12" ht="15">
      <c r="B24" s="200"/>
      <c r="C24" s="374" t="s">
        <v>181</v>
      </c>
      <c r="D24" s="364">
        <v>0</v>
      </c>
      <c r="E24" s="364">
        <v>0</v>
      </c>
      <c r="F24" s="364">
        <v>0</v>
      </c>
      <c r="G24" s="380">
        <v>0</v>
      </c>
      <c r="H24" s="197"/>
      <c r="I24" s="198"/>
      <c r="J24" s="199"/>
      <c r="K24" s="199"/>
      <c r="L24" s="199"/>
    </row>
    <row r="25" spans="2:12" ht="15">
      <c r="B25" s="200"/>
      <c r="C25" s="227" t="s">
        <v>104</v>
      </c>
      <c r="D25" s="364">
        <v>0</v>
      </c>
      <c r="E25" s="364">
        <v>0</v>
      </c>
      <c r="F25" s="364">
        <v>0</v>
      </c>
      <c r="G25" s="380">
        <v>0</v>
      </c>
      <c r="H25" s="197"/>
      <c r="I25" s="198"/>
      <c r="J25" s="199"/>
      <c r="K25" s="199"/>
      <c r="L25" s="199"/>
    </row>
    <row r="26" spans="2:12" ht="15">
      <c r="B26" s="200"/>
      <c r="C26" s="226" t="s">
        <v>105</v>
      </c>
      <c r="D26" s="364">
        <v>0</v>
      </c>
      <c r="E26" s="364">
        <v>0</v>
      </c>
      <c r="F26" s="364">
        <v>0</v>
      </c>
      <c r="G26" s="380">
        <v>0</v>
      </c>
      <c r="H26" s="197"/>
      <c r="I26" s="198"/>
      <c r="J26" s="199"/>
      <c r="K26" s="199"/>
      <c r="L26" s="199"/>
    </row>
    <row r="27" spans="2:12" ht="15">
      <c r="B27" s="200"/>
      <c r="C27" s="226" t="s">
        <v>106</v>
      </c>
      <c r="D27" s="364">
        <v>21353</v>
      </c>
      <c r="E27" s="364">
        <v>46680</v>
      </c>
      <c r="F27" s="364">
        <v>16297</v>
      </c>
      <c r="G27" s="380">
        <v>-7724</v>
      </c>
      <c r="H27" s="197"/>
      <c r="I27" s="198"/>
      <c r="J27" s="199"/>
      <c r="K27" s="199"/>
      <c r="L27" s="199"/>
    </row>
    <row r="28" spans="2:12" ht="15">
      <c r="B28" s="200"/>
      <c r="C28" s="201"/>
      <c r="D28" s="365"/>
      <c r="E28" s="366"/>
      <c r="F28" s="366"/>
      <c r="G28" s="381"/>
      <c r="H28" s="197"/>
      <c r="I28" s="198"/>
      <c r="J28" s="199"/>
      <c r="K28" s="199"/>
      <c r="L28" s="199"/>
    </row>
    <row r="29" spans="2:12" ht="15.75">
      <c r="B29" s="200"/>
      <c r="C29" s="225" t="s">
        <v>193</v>
      </c>
      <c r="D29" s="196">
        <f>SUM(D30:D31)+SUM(D33:D34)+D36+SUM(D38:D40)</f>
        <v>-1134</v>
      </c>
      <c r="E29" s="196">
        <f>SUM(E30:E31)+SUM(E33:E34)+E36+SUM(E38:E40)</f>
        <v>-4292</v>
      </c>
      <c r="F29" s="196">
        <f>SUM(F30:F31)+SUM(F33:F34)+F36+SUM(F38:F40)</f>
        <v>6779</v>
      </c>
      <c r="G29" s="379">
        <f>SUM(G30:G31)+SUM(G33:G34)+G36+SUM(G38:G40)</f>
        <v>-4257</v>
      </c>
      <c r="H29" s="197"/>
      <c r="I29" s="198"/>
      <c r="J29" s="199"/>
      <c r="K29" s="199"/>
      <c r="L29" s="199"/>
    </row>
    <row r="30" spans="2:12" ht="15">
      <c r="B30" s="200"/>
      <c r="C30" s="228" t="s">
        <v>182</v>
      </c>
      <c r="D30" s="364">
        <v>0</v>
      </c>
      <c r="E30" s="364">
        <v>0</v>
      </c>
      <c r="F30" s="364">
        <v>0</v>
      </c>
      <c r="G30" s="380">
        <v>0</v>
      </c>
      <c r="H30" s="197"/>
      <c r="I30" s="198"/>
      <c r="J30" s="199"/>
      <c r="K30" s="199"/>
      <c r="L30" s="199"/>
    </row>
    <row r="31" spans="2:12" ht="15">
      <c r="B31" s="200"/>
      <c r="C31" s="228" t="s">
        <v>183</v>
      </c>
      <c r="D31" s="364">
        <v>-1134</v>
      </c>
      <c r="E31" s="364">
        <v>-4292</v>
      </c>
      <c r="F31" s="364">
        <v>6779</v>
      </c>
      <c r="G31" s="380">
        <v>-4257</v>
      </c>
      <c r="H31" s="197"/>
      <c r="I31" s="198"/>
      <c r="J31" s="199"/>
      <c r="K31" s="199"/>
      <c r="L31" s="199"/>
    </row>
    <row r="32" spans="2:12" ht="15">
      <c r="B32" s="200"/>
      <c r="C32" s="375"/>
      <c r="D32" s="367"/>
      <c r="E32" s="368"/>
      <c r="F32" s="366"/>
      <c r="G32" s="381"/>
      <c r="H32" s="197"/>
      <c r="I32" s="198"/>
      <c r="J32" s="199"/>
      <c r="K32" s="199"/>
      <c r="L32" s="199"/>
    </row>
    <row r="33" spans="2:12" ht="15">
      <c r="B33" s="200"/>
      <c r="C33" s="376" t="s">
        <v>184</v>
      </c>
      <c r="D33" s="364">
        <v>0</v>
      </c>
      <c r="E33" s="364">
        <v>0</v>
      </c>
      <c r="F33" s="364">
        <v>0</v>
      </c>
      <c r="G33" s="380">
        <v>0</v>
      </c>
      <c r="H33" s="209"/>
      <c r="I33" s="198"/>
      <c r="J33" s="199"/>
      <c r="K33" s="199"/>
      <c r="L33" s="199"/>
    </row>
    <row r="34" spans="2:12" ht="16.5">
      <c r="B34" s="200"/>
      <c r="C34" s="228" t="s">
        <v>185</v>
      </c>
      <c r="D34" s="364">
        <v>0</v>
      </c>
      <c r="E34" s="364">
        <v>0</v>
      </c>
      <c r="F34" s="364">
        <v>0</v>
      </c>
      <c r="G34" s="380">
        <v>0</v>
      </c>
      <c r="H34" s="197"/>
      <c r="I34" s="198"/>
      <c r="J34" s="199"/>
      <c r="K34" s="199"/>
      <c r="L34" s="199"/>
    </row>
    <row r="35" spans="2:12" ht="15">
      <c r="B35" s="200"/>
      <c r="C35" s="375" t="s">
        <v>205</v>
      </c>
      <c r="D35" s="364">
        <v>0</v>
      </c>
      <c r="E35" s="364">
        <v>0</v>
      </c>
      <c r="F35" s="364">
        <v>0</v>
      </c>
      <c r="G35" s="380">
        <v>0</v>
      </c>
      <c r="H35" s="197"/>
      <c r="I35" s="198"/>
      <c r="J35" s="199"/>
      <c r="K35" s="199"/>
      <c r="L35" s="199"/>
    </row>
    <row r="36" spans="2:12" ht="15">
      <c r="B36" s="200"/>
      <c r="C36" s="229" t="s">
        <v>186</v>
      </c>
      <c r="D36" s="364">
        <v>0</v>
      </c>
      <c r="E36" s="364">
        <v>0</v>
      </c>
      <c r="F36" s="364">
        <v>0</v>
      </c>
      <c r="G36" s="380">
        <v>0</v>
      </c>
      <c r="H36" s="197"/>
      <c r="I36" s="198"/>
      <c r="J36" s="199"/>
      <c r="K36" s="199"/>
      <c r="L36" s="199"/>
    </row>
    <row r="37" spans="2:12" ht="15">
      <c r="B37" s="200"/>
      <c r="C37" s="362"/>
      <c r="D37" s="367"/>
      <c r="E37" s="368"/>
      <c r="F37" s="368"/>
      <c r="G37" s="382"/>
      <c r="H37" s="197"/>
      <c r="I37" s="198"/>
      <c r="J37" s="199"/>
      <c r="K37" s="199"/>
      <c r="L37" s="199"/>
    </row>
    <row r="38" spans="2:12" ht="16.5">
      <c r="B38" s="200"/>
      <c r="C38" s="228" t="s">
        <v>190</v>
      </c>
      <c r="D38" s="364">
        <v>0</v>
      </c>
      <c r="E38" s="364">
        <v>0</v>
      </c>
      <c r="F38" s="364">
        <v>0</v>
      </c>
      <c r="G38" s="380">
        <v>0</v>
      </c>
      <c r="H38" s="197"/>
      <c r="I38" s="198"/>
      <c r="J38" s="199"/>
      <c r="K38" s="199"/>
      <c r="L38" s="199"/>
    </row>
    <row r="39" spans="2:12" ht="16.5">
      <c r="B39" s="200"/>
      <c r="C39" s="228" t="s">
        <v>192</v>
      </c>
      <c r="D39" s="364">
        <v>0</v>
      </c>
      <c r="E39" s="364">
        <v>0</v>
      </c>
      <c r="F39" s="364">
        <v>0</v>
      </c>
      <c r="G39" s="380">
        <v>0</v>
      </c>
      <c r="H39" s="197"/>
      <c r="I39" s="198"/>
      <c r="J39" s="199"/>
      <c r="K39" s="199"/>
      <c r="L39" s="199"/>
    </row>
    <row r="40" spans="2:12" ht="16.5">
      <c r="B40" s="200"/>
      <c r="C40" s="228" t="s">
        <v>191</v>
      </c>
      <c r="D40" s="364">
        <v>0</v>
      </c>
      <c r="E40" s="364">
        <v>0</v>
      </c>
      <c r="F40" s="364">
        <v>0</v>
      </c>
      <c r="G40" s="380">
        <v>0</v>
      </c>
      <c r="H40" s="197"/>
      <c r="I40" s="198"/>
      <c r="J40" s="199"/>
      <c r="K40" s="199"/>
      <c r="L40" s="199"/>
    </row>
    <row r="41" spans="2:12" ht="15">
      <c r="B41" s="200"/>
      <c r="C41" s="206"/>
      <c r="D41" s="365"/>
      <c r="E41" s="366"/>
      <c r="F41" s="366"/>
      <c r="G41" s="381"/>
      <c r="H41" s="197"/>
      <c r="I41" s="198"/>
      <c r="J41" s="199"/>
      <c r="K41" s="199"/>
      <c r="L41" s="199"/>
    </row>
    <row r="42" spans="2:12" ht="15.75">
      <c r="B42" s="200"/>
      <c r="C42" s="230" t="s">
        <v>107</v>
      </c>
      <c r="D42" s="369">
        <f>+D43</f>
        <v>-16457</v>
      </c>
      <c r="E42" s="369">
        <f>+E43</f>
        <v>-10459</v>
      </c>
      <c r="F42" s="369">
        <f>+F43</f>
        <v>-15473</v>
      </c>
      <c r="G42" s="380">
        <f>+G43</f>
        <v>6281</v>
      </c>
      <c r="H42" s="197"/>
      <c r="I42" s="198"/>
      <c r="J42" s="199"/>
      <c r="K42" s="199"/>
      <c r="L42" s="199"/>
    </row>
    <row r="43" spans="2:12" ht="15">
      <c r="B43" s="200"/>
      <c r="C43" s="231" t="s">
        <v>187</v>
      </c>
      <c r="D43" s="369">
        <f>D46-(D10+D12+D30+D31+D33+D34+D36+D38)</f>
        <v>-16457</v>
      </c>
      <c r="E43" s="369">
        <f>E46-(E10+E12+E30+E31+E33+E34+E36+E38)</f>
        <v>-10459</v>
      </c>
      <c r="F43" s="369">
        <f>F46-(F10+F12+F30+F31+F33+F34+F36+F38)</f>
        <v>-15473</v>
      </c>
      <c r="G43" s="380">
        <f>G46-(G10+G12+G30+G31+G33+G34+G36+G38)</f>
        <v>6281</v>
      </c>
      <c r="H43" s="197"/>
      <c r="I43" s="198"/>
      <c r="J43" s="199"/>
      <c r="K43" s="199"/>
      <c r="L43" s="199"/>
    </row>
    <row r="44" spans="2:12" ht="15">
      <c r="B44" s="200"/>
      <c r="C44" s="228" t="s">
        <v>188</v>
      </c>
      <c r="D44" s="364">
        <v>0</v>
      </c>
      <c r="E44" s="364">
        <v>0</v>
      </c>
      <c r="F44" s="364">
        <v>0</v>
      </c>
      <c r="G44" s="380">
        <v>0</v>
      </c>
      <c r="H44" s="197"/>
      <c r="I44" s="198"/>
      <c r="J44" s="199"/>
      <c r="K44" s="199"/>
      <c r="L44" s="199"/>
    </row>
    <row r="45" spans="2:12" ht="15.75" thickBot="1">
      <c r="B45" s="200"/>
      <c r="C45" s="202"/>
      <c r="D45" s="370"/>
      <c r="E45" s="371"/>
      <c r="F45" s="371"/>
      <c r="G45" s="383"/>
      <c r="H45" s="247"/>
      <c r="I45" s="198"/>
      <c r="J45" s="199"/>
      <c r="K45" s="199"/>
      <c r="L45" s="199"/>
    </row>
    <row r="46" spans="2:12" ht="18.75" thickBot="1" thickTop="1">
      <c r="B46" s="200"/>
      <c r="C46" s="272" t="s">
        <v>123</v>
      </c>
      <c r="D46" s="364">
        <v>39282</v>
      </c>
      <c r="E46" s="364">
        <v>-339147</v>
      </c>
      <c r="F46" s="364">
        <v>-129845</v>
      </c>
      <c r="G46" s="384">
        <v>65121</v>
      </c>
      <c r="H46" s="215"/>
      <c r="I46" s="198"/>
      <c r="J46" s="199"/>
      <c r="K46" s="199"/>
      <c r="L46" s="199"/>
    </row>
    <row r="47" spans="2:12" ht="17.25" thickBot="1" thickTop="1">
      <c r="B47" s="12"/>
      <c r="C47" s="216"/>
      <c r="D47" s="237"/>
      <c r="E47" s="237"/>
      <c r="F47" s="237"/>
      <c r="G47" s="237"/>
      <c r="H47" s="237"/>
      <c r="I47" s="103"/>
      <c r="J47" s="2"/>
      <c r="K47" s="2"/>
      <c r="L47" s="2"/>
    </row>
    <row r="48" spans="2:12" ht="17.25" thickBot="1" thickTop="1">
      <c r="B48" s="12"/>
      <c r="C48" s="238"/>
      <c r="D48" s="372"/>
      <c r="E48" s="240"/>
      <c r="F48" s="240"/>
      <c r="G48" s="240"/>
      <c r="H48" s="240"/>
      <c r="I48" s="103"/>
      <c r="J48" s="2"/>
      <c r="K48" s="2"/>
      <c r="L48" s="2"/>
    </row>
    <row r="49" spans="2:12" ht="17.25" thickBot="1" thickTop="1">
      <c r="B49" s="12"/>
      <c r="C49" s="273" t="s">
        <v>124</v>
      </c>
      <c r="D49" s="364">
        <v>477318</v>
      </c>
      <c r="E49" s="364">
        <v>132324</v>
      </c>
      <c r="F49" s="364">
        <v>-37293</v>
      </c>
      <c r="G49" s="388">
        <v>37446</v>
      </c>
      <c r="H49" s="116"/>
      <c r="I49" s="103"/>
      <c r="J49" s="2"/>
      <c r="K49" s="2"/>
      <c r="L49" s="2"/>
    </row>
    <row r="50" spans="2:12" ht="17.25" thickTop="1">
      <c r="B50" s="12"/>
      <c r="C50" s="227" t="s">
        <v>213</v>
      </c>
      <c r="D50" s="364">
        <v>481152</v>
      </c>
      <c r="E50" s="364">
        <v>142005</v>
      </c>
      <c r="F50" s="364">
        <v>12160</v>
      </c>
      <c r="G50" s="380">
        <v>77281</v>
      </c>
      <c r="H50" s="109"/>
      <c r="I50" s="103"/>
      <c r="J50" s="2"/>
      <c r="K50" s="2"/>
      <c r="L50" s="2"/>
    </row>
    <row r="51" spans="2:12" ht="15">
      <c r="B51" s="12"/>
      <c r="C51" s="391" t="s">
        <v>214</v>
      </c>
      <c r="D51" s="364">
        <v>3834</v>
      </c>
      <c r="E51" s="364">
        <v>9681</v>
      </c>
      <c r="F51" s="364">
        <v>49453</v>
      </c>
      <c r="G51" s="380">
        <v>39835</v>
      </c>
      <c r="H51" s="241"/>
      <c r="I51" s="103"/>
      <c r="J51" s="2"/>
      <c r="K51" s="2"/>
      <c r="L51" s="2"/>
    </row>
    <row r="52" spans="2:12" ht="15.75" thickBot="1">
      <c r="B52" s="12"/>
      <c r="C52" s="202"/>
      <c r="D52" s="105"/>
      <c r="E52" s="105"/>
      <c r="F52" s="105"/>
      <c r="G52" s="105"/>
      <c r="H52" s="242"/>
      <c r="I52" s="103"/>
      <c r="J52" s="2"/>
      <c r="K52" s="2"/>
      <c r="L52" s="2"/>
    </row>
    <row r="53" spans="2:12" ht="20.25" thickBot="1" thickTop="1">
      <c r="B53" s="12"/>
      <c r="C53" s="232" t="s">
        <v>108</v>
      </c>
      <c r="D53" s="218"/>
      <c r="E53" s="218"/>
      <c r="F53" s="218"/>
      <c r="G53" s="218"/>
      <c r="H53" s="219"/>
      <c r="I53" s="103"/>
      <c r="J53" s="2"/>
      <c r="K53" s="5"/>
      <c r="L53" s="2"/>
    </row>
    <row r="54" spans="2:12" ht="18.75" thickTop="1">
      <c r="B54" s="12"/>
      <c r="C54" s="220"/>
      <c r="D54" s="221"/>
      <c r="E54" s="222"/>
      <c r="F54" s="222"/>
      <c r="G54" s="222"/>
      <c r="H54" s="222"/>
      <c r="I54" s="103"/>
      <c r="J54" s="2"/>
      <c r="K54" s="5"/>
      <c r="L54" s="2"/>
    </row>
    <row r="55" spans="2:12" ht="15.75">
      <c r="B55" s="12"/>
      <c r="C55" s="72" t="s">
        <v>195</v>
      </c>
      <c r="E55" s="1"/>
      <c r="F55" s="1"/>
      <c r="G55" s="5"/>
      <c r="H55" s="5" t="s">
        <v>196</v>
      </c>
      <c r="I55" s="103"/>
      <c r="J55" s="2"/>
      <c r="K55" s="5"/>
      <c r="L55" s="2"/>
    </row>
    <row r="56" spans="2:12" ht="15.75">
      <c r="B56" s="12"/>
      <c r="C56" s="118" t="s">
        <v>211</v>
      </c>
      <c r="E56" s="1"/>
      <c r="F56" s="1"/>
      <c r="H56" s="233" t="s">
        <v>197</v>
      </c>
      <c r="I56" s="103"/>
      <c r="J56" s="2"/>
      <c r="K56" s="5"/>
      <c r="L56" s="2"/>
    </row>
    <row r="57" spans="2:12" ht="15.75">
      <c r="B57" s="12"/>
      <c r="C57" s="118" t="s">
        <v>198</v>
      </c>
      <c r="E57" s="1"/>
      <c r="F57" s="1"/>
      <c r="H57" s="1"/>
      <c r="I57" s="103"/>
      <c r="J57" s="2"/>
      <c r="K57" s="5"/>
      <c r="L57" s="2"/>
    </row>
    <row r="58" spans="2:12" ht="16.5" thickBot="1">
      <c r="B58" s="138"/>
      <c r="C58" s="223"/>
      <c r="D58" s="243"/>
      <c r="E58" s="244"/>
      <c r="F58" s="244"/>
      <c r="G58" s="244"/>
      <c r="H58" s="244"/>
      <c r="I58" s="122"/>
      <c r="J58" s="2"/>
      <c r="K58" s="5"/>
      <c r="L58" s="2"/>
    </row>
    <row r="59" spans="2:12" ht="16.5" thickTop="1">
      <c r="B59" s="224"/>
      <c r="C59" s="118"/>
      <c r="D59" s="233"/>
      <c r="E59" s="233"/>
      <c r="F59" s="233"/>
      <c r="G59" s="233"/>
      <c r="H59" s="23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N25" sqref="N25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0.3359375" style="0" bestFit="1" customWidth="1"/>
    <col min="8" max="8" width="8.99609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51" t="s">
        <v>137</v>
      </c>
      <c r="C2" s="2"/>
      <c r="D2" s="25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76" t="s">
        <v>25</v>
      </c>
      <c r="D5" s="2"/>
      <c r="E5" s="15" t="s">
        <v>73</v>
      </c>
      <c r="F5" s="16"/>
      <c r="G5" s="17"/>
      <c r="H5" s="16"/>
      <c r="I5" s="18"/>
      <c r="J5" s="19"/>
      <c r="K5" s="2"/>
    </row>
    <row r="6" spans="2:11" ht="15.75">
      <c r="B6" s="13"/>
      <c r="C6" s="176" t="s">
        <v>26</v>
      </c>
      <c r="D6" s="253"/>
      <c r="E6" s="21">
        <v>2005</v>
      </c>
      <c r="F6" s="21">
        <v>2006</v>
      </c>
      <c r="G6" s="21">
        <v>2007</v>
      </c>
      <c r="H6" s="21">
        <v>2008</v>
      </c>
      <c r="I6" s="21">
        <v>2009</v>
      </c>
      <c r="J6" s="19"/>
      <c r="K6" s="2"/>
    </row>
    <row r="7" spans="2:11" ht="15.75">
      <c r="B7" s="13"/>
      <c r="C7" s="338" t="str">
        <f>Fedőlap!E13</f>
        <v>Dátum: 2009.10.19.</v>
      </c>
      <c r="D7" s="254"/>
      <c r="E7" s="22" t="s">
        <v>45</v>
      </c>
      <c r="F7" s="22" t="s">
        <v>45</v>
      </c>
      <c r="G7" s="22" t="s">
        <v>45</v>
      </c>
      <c r="H7" s="22" t="s">
        <v>148</v>
      </c>
      <c r="I7" s="390" t="s">
        <v>46</v>
      </c>
      <c r="J7" s="19"/>
      <c r="K7" s="2"/>
    </row>
    <row r="8" spans="2:11" ht="16.5" thickBot="1">
      <c r="B8" s="255" t="s">
        <v>125</v>
      </c>
      <c r="C8" s="48"/>
      <c r="D8" s="54"/>
      <c r="E8" s="256"/>
      <c r="F8" s="256"/>
      <c r="G8" s="256"/>
      <c r="H8" s="256"/>
      <c r="I8" s="256"/>
      <c r="J8" s="19"/>
      <c r="K8" s="2"/>
    </row>
    <row r="9" spans="2:11" ht="15.75">
      <c r="B9" s="255" t="s">
        <v>126</v>
      </c>
      <c r="C9" s="41"/>
      <c r="D9" s="41"/>
      <c r="E9" s="27"/>
      <c r="F9" s="27"/>
      <c r="G9" s="27"/>
      <c r="H9" s="27"/>
      <c r="I9" s="27"/>
      <c r="J9" s="19"/>
      <c r="K9" s="2"/>
    </row>
    <row r="10" spans="2:11" ht="15.75">
      <c r="B10" s="257">
        <v>2</v>
      </c>
      <c r="C10" s="258" t="s">
        <v>127</v>
      </c>
      <c r="D10" s="258"/>
      <c r="E10" s="35">
        <v>228250</v>
      </c>
      <c r="F10" s="35">
        <v>291312</v>
      </c>
      <c r="G10" s="35">
        <v>263996</v>
      </c>
      <c r="H10" s="35">
        <v>241784</v>
      </c>
      <c r="I10" s="373" t="s">
        <v>154</v>
      </c>
      <c r="J10" s="19"/>
      <c r="K10" s="2"/>
    </row>
    <row r="11" spans="2:11" ht="16.5" thickBot="1">
      <c r="B11" s="25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57"/>
      <c r="C12" s="27"/>
      <c r="D12" s="27"/>
      <c r="E12" s="41"/>
      <c r="F12" s="41"/>
      <c r="G12" s="41"/>
      <c r="H12" s="41"/>
      <c r="I12" s="41"/>
      <c r="J12" s="19"/>
      <c r="K12" s="2"/>
    </row>
    <row r="13" spans="2:11" ht="15.75">
      <c r="B13" s="257">
        <v>3</v>
      </c>
      <c r="C13" s="258" t="s">
        <v>128</v>
      </c>
      <c r="D13" s="258"/>
      <c r="E13" s="5"/>
      <c r="F13" s="5"/>
      <c r="G13" s="5"/>
      <c r="H13" s="5"/>
      <c r="I13" s="5"/>
      <c r="J13" s="19"/>
      <c r="K13" s="2"/>
    </row>
    <row r="14" spans="2:11" ht="15">
      <c r="B14" s="25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5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57"/>
      <c r="C16" s="144" t="s">
        <v>129</v>
      </c>
      <c r="D16" s="144"/>
      <c r="E16" s="259" t="s">
        <v>154</v>
      </c>
      <c r="F16" s="259" t="s">
        <v>154</v>
      </c>
      <c r="G16" s="259" t="s">
        <v>154</v>
      </c>
      <c r="H16" s="259" t="s">
        <v>154</v>
      </c>
      <c r="I16" s="259" t="s">
        <v>154</v>
      </c>
      <c r="J16" s="19"/>
      <c r="K16" s="2"/>
    </row>
    <row r="17" spans="2:11" ht="15">
      <c r="B17" s="25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57"/>
      <c r="C18" s="144" t="s">
        <v>130</v>
      </c>
      <c r="D18" s="144"/>
      <c r="E18" s="260"/>
      <c r="F18" s="260"/>
      <c r="G18" s="260"/>
      <c r="H18" s="260"/>
      <c r="I18" s="260"/>
      <c r="J18" s="19"/>
      <c r="K18" s="2"/>
    </row>
    <row r="19" spans="2:11" ht="15.75">
      <c r="B19" s="257"/>
      <c r="C19" s="144"/>
      <c r="D19" s="144"/>
      <c r="E19" s="260"/>
      <c r="F19" s="260"/>
      <c r="G19" s="260"/>
      <c r="H19" s="260"/>
      <c r="I19" s="260"/>
      <c r="J19" s="19"/>
      <c r="K19" s="2"/>
    </row>
    <row r="20" spans="2:11" ht="15.75">
      <c r="B20" s="257"/>
      <c r="C20" s="144"/>
      <c r="D20" s="144"/>
      <c r="E20" s="260"/>
      <c r="F20" s="260"/>
      <c r="G20" s="260"/>
      <c r="H20" s="260"/>
      <c r="I20" s="260"/>
      <c r="J20" s="19"/>
      <c r="K20" s="2"/>
    </row>
    <row r="21" spans="2:11" ht="15.75">
      <c r="B21" s="257"/>
      <c r="C21" s="144"/>
      <c r="D21" s="144"/>
      <c r="E21" s="260"/>
      <c r="F21" s="260"/>
      <c r="G21" s="260"/>
      <c r="H21" s="260"/>
      <c r="I21" s="260"/>
      <c r="J21" s="19"/>
      <c r="K21" s="2"/>
    </row>
    <row r="22" spans="2:11" ht="15.75">
      <c r="B22" s="257"/>
      <c r="C22" s="5"/>
      <c r="D22" s="5"/>
      <c r="E22" s="260"/>
      <c r="F22" s="260"/>
      <c r="G22" s="260"/>
      <c r="H22" s="260"/>
      <c r="I22" s="260"/>
      <c r="J22" s="19"/>
      <c r="K22" s="2"/>
    </row>
    <row r="23" spans="2:11" ht="15.75">
      <c r="B23" s="257"/>
      <c r="C23" s="5"/>
      <c r="D23" s="5"/>
      <c r="E23" s="260"/>
      <c r="F23" s="260"/>
      <c r="G23" s="260"/>
      <c r="H23" s="260"/>
      <c r="I23" s="260"/>
      <c r="J23" s="19"/>
      <c r="K23" s="2"/>
    </row>
    <row r="24" spans="2:11" ht="15.75">
      <c r="B24" s="257"/>
      <c r="C24" s="5"/>
      <c r="D24" s="5"/>
      <c r="E24" s="260"/>
      <c r="F24" s="260"/>
      <c r="G24" s="260"/>
      <c r="H24" s="260"/>
      <c r="I24" s="260"/>
      <c r="J24" s="19"/>
      <c r="K24" s="2"/>
    </row>
    <row r="25" spans="2:11" ht="16.5" thickBot="1">
      <c r="B25" s="257"/>
      <c r="C25" s="2"/>
      <c r="D25" s="2"/>
      <c r="E25" s="261"/>
      <c r="F25" s="261"/>
      <c r="G25" s="261"/>
      <c r="H25" s="261"/>
      <c r="I25" s="261"/>
      <c r="J25" s="19"/>
      <c r="K25" s="2"/>
    </row>
    <row r="26" spans="2:11" ht="15.75">
      <c r="B26" s="257"/>
      <c r="C26" s="27"/>
      <c r="D26" s="27"/>
      <c r="E26" s="41"/>
      <c r="F26" s="41"/>
      <c r="G26" s="41"/>
      <c r="H26" s="41"/>
      <c r="I26" s="41"/>
      <c r="J26" s="19"/>
      <c r="K26" s="2"/>
    </row>
    <row r="27" spans="2:11" ht="15.75">
      <c r="B27" s="257">
        <v>4</v>
      </c>
      <c r="C27" s="258" t="s">
        <v>131</v>
      </c>
      <c r="D27" s="258"/>
      <c r="E27" s="2"/>
      <c r="F27" s="2"/>
      <c r="G27" s="2"/>
      <c r="H27" s="2"/>
      <c r="I27" s="2"/>
      <c r="J27" s="19"/>
      <c r="K27" s="2"/>
    </row>
    <row r="28" spans="2:11" ht="15.75">
      <c r="B28" s="262"/>
      <c r="C28" s="258" t="s">
        <v>132</v>
      </c>
      <c r="D28" s="258"/>
      <c r="E28" s="2"/>
      <c r="F28" s="2"/>
      <c r="G28" s="2"/>
      <c r="H28" s="2"/>
      <c r="I28" s="2"/>
      <c r="J28" s="19"/>
      <c r="K28" s="2"/>
    </row>
    <row r="29" spans="2:11" ht="15.75">
      <c r="B29" s="263"/>
      <c r="C29" s="5" t="s">
        <v>133</v>
      </c>
      <c r="D29" s="2"/>
      <c r="E29" s="260"/>
      <c r="F29" s="260"/>
      <c r="G29" s="260"/>
      <c r="H29" s="260"/>
      <c r="I29" s="260"/>
      <c r="J29" s="19"/>
      <c r="K29" s="2"/>
    </row>
    <row r="30" spans="2:11" ht="15">
      <c r="B30" s="263"/>
      <c r="C30" s="2"/>
      <c r="D30" s="2"/>
      <c r="E30" s="260"/>
      <c r="F30" s="260"/>
      <c r="G30" s="260"/>
      <c r="H30" s="260"/>
      <c r="I30" s="260"/>
      <c r="J30" s="19"/>
      <c r="K30" s="2"/>
    </row>
    <row r="31" spans="2:11" ht="15">
      <c r="B31" s="263"/>
      <c r="C31" s="2"/>
      <c r="D31" s="2"/>
      <c r="E31" s="260"/>
      <c r="F31" s="260"/>
      <c r="G31" s="260"/>
      <c r="H31" s="260"/>
      <c r="I31" s="260"/>
      <c r="J31" s="19"/>
      <c r="K31" s="2"/>
    </row>
    <row r="32" spans="2:11" ht="15">
      <c r="B32" s="263"/>
      <c r="C32" s="2"/>
      <c r="D32" s="2"/>
      <c r="E32" s="260"/>
      <c r="F32" s="260"/>
      <c r="G32" s="260"/>
      <c r="H32" s="260"/>
      <c r="I32" s="260"/>
      <c r="J32" s="19"/>
      <c r="K32" s="2"/>
    </row>
    <row r="33" spans="2:11" ht="15.75">
      <c r="B33" s="263"/>
      <c r="C33" s="5" t="s">
        <v>134</v>
      </c>
      <c r="D33" s="5"/>
      <c r="E33" s="260"/>
      <c r="F33" s="260"/>
      <c r="G33" s="260"/>
      <c r="H33" s="260"/>
      <c r="I33" s="260"/>
      <c r="J33" s="19"/>
      <c r="K33" s="2"/>
    </row>
    <row r="34" spans="2:11" ht="15">
      <c r="B34" s="262"/>
      <c r="C34" s="2"/>
      <c r="D34" s="2"/>
      <c r="E34" s="260"/>
      <c r="F34" s="260"/>
      <c r="G34" s="260"/>
      <c r="H34" s="260"/>
      <c r="I34" s="260"/>
      <c r="J34" s="19"/>
      <c r="K34" s="2"/>
    </row>
    <row r="35" spans="2:11" ht="15.75">
      <c r="B35" s="262"/>
      <c r="C35" s="258"/>
      <c r="D35" s="258"/>
      <c r="E35" s="260"/>
      <c r="F35" s="260"/>
      <c r="G35" s="260"/>
      <c r="H35" s="260"/>
      <c r="I35" s="260"/>
      <c r="J35" s="19"/>
      <c r="K35" s="2"/>
    </row>
    <row r="36" spans="2:11" ht="15.75" thickBot="1">
      <c r="B36" s="263"/>
      <c r="C36" s="264"/>
      <c r="D36" s="264"/>
      <c r="E36" s="265"/>
      <c r="F36" s="265"/>
      <c r="G36" s="265"/>
      <c r="H36" s="265"/>
      <c r="I36" s="265"/>
      <c r="J36" s="19"/>
      <c r="K36" s="2"/>
    </row>
    <row r="37" spans="2:11" ht="15.75">
      <c r="B37" s="262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57">
        <v>10</v>
      </c>
      <c r="C38" s="258" t="s">
        <v>135</v>
      </c>
      <c r="D38" s="5"/>
      <c r="E38" s="35">
        <v>20460273</v>
      </c>
      <c r="F38" s="35">
        <v>22072124</v>
      </c>
      <c r="G38" s="35">
        <v>23235458</v>
      </c>
      <c r="H38" s="35">
        <v>24323929</v>
      </c>
      <c r="I38" s="35" t="s">
        <v>154</v>
      </c>
      <c r="J38" s="19"/>
      <c r="K38" s="2"/>
    </row>
    <row r="39" spans="2:11" ht="15">
      <c r="B39" s="71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71"/>
      <c r="C40" s="73" t="s">
        <v>149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62"/>
      <c r="C41" s="74" t="s">
        <v>136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66"/>
      <c r="C42" s="77"/>
      <c r="D42" s="77"/>
      <c r="E42" s="78"/>
      <c r="F42" s="78"/>
      <c r="G42" s="78"/>
      <c r="H42" s="78"/>
      <c r="I42" s="78"/>
      <c r="J42" s="79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70" zoomScaleNormal="70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6" width="10.3359375" style="0" customWidth="1"/>
    <col min="7" max="7" width="12.6640625" style="0" customWidth="1"/>
    <col min="8" max="9" width="10.88671875" style="0" bestFit="1" customWidth="1"/>
  </cols>
  <sheetData>
    <row r="1" spans="3:10" ht="18">
      <c r="C1" s="267" t="s">
        <v>147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76" t="s">
        <v>25</v>
      </c>
      <c r="D4" s="14"/>
      <c r="E4" s="15" t="s">
        <v>73</v>
      </c>
      <c r="F4" s="16"/>
      <c r="G4" s="17"/>
      <c r="H4" s="16"/>
      <c r="I4" s="18"/>
      <c r="J4" s="19"/>
    </row>
    <row r="5" spans="2:10" ht="15.75">
      <c r="B5" s="13"/>
      <c r="C5" s="176" t="s">
        <v>26</v>
      </c>
      <c r="D5" s="20" t="s">
        <v>0</v>
      </c>
      <c r="E5" s="21">
        <v>2005</v>
      </c>
      <c r="F5" s="21">
        <v>2006</v>
      </c>
      <c r="G5" s="21">
        <v>2007</v>
      </c>
      <c r="H5" s="21">
        <v>2008</v>
      </c>
      <c r="I5" s="21">
        <v>2009</v>
      </c>
      <c r="J5" s="19"/>
    </row>
    <row r="6" spans="2:10" ht="15.75">
      <c r="B6" s="13"/>
      <c r="C6" s="338" t="str">
        <f>Fedőlap!E13</f>
        <v>Dátum: 2009.10.19.</v>
      </c>
      <c r="D6" s="339" t="s">
        <v>44</v>
      </c>
      <c r="E6" s="340"/>
      <c r="F6" s="340"/>
      <c r="G6" s="341"/>
      <c r="H6" s="340"/>
      <c r="I6" s="340"/>
      <c r="J6" s="19"/>
    </row>
    <row r="7" spans="2:10" ht="16.5" thickBot="1">
      <c r="B7" s="13"/>
      <c r="C7" s="23"/>
      <c r="D7" s="24"/>
      <c r="E7" s="343"/>
      <c r="F7" s="343"/>
      <c r="G7" s="344"/>
      <c r="H7" s="345"/>
      <c r="I7" s="346"/>
      <c r="J7" s="19"/>
    </row>
    <row r="8" spans="2:10" ht="15.75">
      <c r="B8" s="13"/>
      <c r="C8" s="25"/>
      <c r="D8" s="26"/>
      <c r="E8" s="342" t="s">
        <v>45</v>
      </c>
      <c r="F8" s="342" t="s">
        <v>45</v>
      </c>
      <c r="G8" s="342" t="s">
        <v>45</v>
      </c>
      <c r="H8" s="342" t="s">
        <v>148</v>
      </c>
      <c r="I8" s="355" t="s">
        <v>164</v>
      </c>
      <c r="J8" s="19"/>
    </row>
    <row r="9" spans="2:10" ht="16.5" thickBot="1">
      <c r="B9" s="13"/>
      <c r="C9" s="177" t="s">
        <v>27</v>
      </c>
      <c r="D9" s="30" t="s">
        <v>1</v>
      </c>
      <c r="E9" s="14"/>
      <c r="F9" s="31"/>
      <c r="G9" s="31"/>
      <c r="H9" s="31"/>
      <c r="I9" s="32"/>
      <c r="J9" s="19"/>
    </row>
    <row r="10" spans="2:10" ht="17.25" thickBot="1" thickTop="1">
      <c r="B10" s="13"/>
      <c r="C10" s="178" t="s">
        <v>28</v>
      </c>
      <c r="D10" s="33" t="s">
        <v>2</v>
      </c>
      <c r="E10" s="332">
        <f>+E11+E13+E14</f>
        <v>-1737251.6153846155</v>
      </c>
      <c r="F10" s="332">
        <f>+F11+F13+F14</f>
        <v>-2212435</v>
      </c>
      <c r="G10" s="332">
        <f>+G11+G13+G14</f>
        <v>-1269133</v>
      </c>
      <c r="H10" s="332">
        <f>+H11+H13+H14</f>
        <v>-1002497</v>
      </c>
      <c r="I10" s="332">
        <v>-1002947.7587418163</v>
      </c>
      <c r="J10" s="19"/>
    </row>
    <row r="11" spans="2:10" ht="16.5" thickTop="1">
      <c r="B11" s="13"/>
      <c r="C11" s="178" t="s">
        <v>29</v>
      </c>
      <c r="D11" s="30" t="s">
        <v>3</v>
      </c>
      <c r="E11" s="34">
        <v>-1586040</v>
      </c>
      <c r="F11" s="34">
        <v>-2403854</v>
      </c>
      <c r="G11" s="34">
        <v>-1424570</v>
      </c>
      <c r="H11" s="34">
        <v>-963809</v>
      </c>
      <c r="I11" s="34">
        <v>-812738.2324918162</v>
      </c>
      <c r="J11" s="19"/>
    </row>
    <row r="12" spans="2:10" ht="15.75">
      <c r="B12" s="13"/>
      <c r="C12" s="178" t="s">
        <v>30</v>
      </c>
      <c r="D12" s="30" t="s">
        <v>4</v>
      </c>
      <c r="E12" s="35" t="s">
        <v>5</v>
      </c>
      <c r="F12" s="35" t="s">
        <v>5</v>
      </c>
      <c r="G12" s="35" t="s">
        <v>5</v>
      </c>
      <c r="H12" s="35" t="s">
        <v>5</v>
      </c>
      <c r="I12" s="35" t="s">
        <v>5</v>
      </c>
      <c r="J12" s="19"/>
    </row>
    <row r="13" spans="2:10" ht="15.75">
      <c r="B13" s="13"/>
      <c r="C13" s="178" t="s">
        <v>31</v>
      </c>
      <c r="D13" s="30" t="s">
        <v>6</v>
      </c>
      <c r="E13" s="35">
        <v>-113888.61538461538</v>
      </c>
      <c r="F13" s="35">
        <v>-185534</v>
      </c>
      <c r="G13" s="35">
        <v>-21736</v>
      </c>
      <c r="H13" s="35">
        <v>41808</v>
      </c>
      <c r="I13" s="35">
        <v>-88299.62625000009</v>
      </c>
      <c r="J13" s="19"/>
    </row>
    <row r="14" spans="2:10" ht="15.75">
      <c r="B14" s="13"/>
      <c r="C14" s="178" t="s">
        <v>32</v>
      </c>
      <c r="D14" s="30" t="s">
        <v>7</v>
      </c>
      <c r="E14" s="35">
        <v>-37323</v>
      </c>
      <c r="F14" s="35">
        <v>376953</v>
      </c>
      <c r="G14" s="35">
        <v>177173</v>
      </c>
      <c r="H14" s="35">
        <v>-80496</v>
      </c>
      <c r="I14" s="35">
        <v>-101909.9</v>
      </c>
      <c r="J14" s="19"/>
    </row>
    <row r="15" spans="2:10" ht="16.5" thickBot="1">
      <c r="B15" s="13"/>
      <c r="C15" s="36"/>
      <c r="D15" s="37"/>
      <c r="E15" s="347"/>
      <c r="F15" s="348"/>
      <c r="G15" s="348"/>
      <c r="H15" s="348"/>
      <c r="I15" s="349"/>
      <c r="J15" s="19"/>
    </row>
    <row r="16" spans="2:10" ht="15.75">
      <c r="B16" s="13"/>
      <c r="C16" s="39"/>
      <c r="D16" s="28"/>
      <c r="E16" s="342" t="s">
        <v>45</v>
      </c>
      <c r="F16" s="342" t="s">
        <v>45</v>
      </c>
      <c r="G16" s="342" t="s">
        <v>45</v>
      </c>
      <c r="H16" s="342" t="s">
        <v>148</v>
      </c>
      <c r="I16" s="355" t="s">
        <v>164</v>
      </c>
      <c r="J16" s="19"/>
    </row>
    <row r="17" spans="2:10" ht="16.5" thickBot="1">
      <c r="B17" s="13"/>
      <c r="C17" s="177" t="s">
        <v>33</v>
      </c>
      <c r="D17" s="43"/>
      <c r="E17" s="14"/>
      <c r="F17" s="31"/>
      <c r="G17" s="31"/>
      <c r="H17" s="31"/>
      <c r="I17" s="44"/>
      <c r="J17" s="19"/>
    </row>
    <row r="18" spans="2:10" ht="17.25" thickBot="1" thickTop="1">
      <c r="B18" s="13"/>
      <c r="C18" s="177" t="s">
        <v>34</v>
      </c>
      <c r="D18" s="45"/>
      <c r="E18" s="332">
        <v>13582511</v>
      </c>
      <c r="F18" s="332">
        <v>15592501</v>
      </c>
      <c r="G18" s="332">
        <v>16731503</v>
      </c>
      <c r="H18" s="332">
        <v>19343719</v>
      </c>
      <c r="I18" s="332">
        <v>20208205.03037389</v>
      </c>
      <c r="J18" s="19"/>
    </row>
    <row r="19" spans="2:10" ht="16.5" thickTop="1">
      <c r="B19" s="13"/>
      <c r="C19" s="179" t="s">
        <v>100</v>
      </c>
      <c r="D19" s="46"/>
      <c r="E19" s="47"/>
      <c r="F19" s="48"/>
      <c r="G19" s="48"/>
      <c r="H19" s="48"/>
      <c r="I19" s="32"/>
      <c r="J19" s="19"/>
    </row>
    <row r="20" spans="2:10" ht="15.75">
      <c r="B20" s="13"/>
      <c r="C20" s="178" t="s">
        <v>204</v>
      </c>
      <c r="D20" s="30" t="s">
        <v>8</v>
      </c>
      <c r="E20" s="59">
        <v>129</v>
      </c>
      <c r="F20" s="59">
        <v>3750</v>
      </c>
      <c r="G20" s="59">
        <v>8134</v>
      </c>
      <c r="H20" s="59">
        <v>12315</v>
      </c>
      <c r="I20" s="49"/>
      <c r="J20" s="19"/>
    </row>
    <row r="21" spans="2:10" ht="15.75">
      <c r="B21" s="13"/>
      <c r="C21" s="178" t="s">
        <v>35</v>
      </c>
      <c r="D21" s="33" t="s">
        <v>9</v>
      </c>
      <c r="E21" s="59">
        <v>12153911</v>
      </c>
      <c r="F21" s="59">
        <v>13738279.999999998</v>
      </c>
      <c r="G21" s="59">
        <v>15039759</v>
      </c>
      <c r="H21" s="59">
        <v>15835222</v>
      </c>
      <c r="I21" s="50"/>
      <c r="J21" s="19"/>
    </row>
    <row r="22" spans="2:10" ht="15.75">
      <c r="B22" s="13"/>
      <c r="C22" s="180" t="s">
        <v>36</v>
      </c>
      <c r="D22" s="30" t="s">
        <v>10</v>
      </c>
      <c r="E22" s="59">
        <v>2057204</v>
      </c>
      <c r="F22" s="59">
        <v>2390366</v>
      </c>
      <c r="G22" s="59">
        <v>2153909</v>
      </c>
      <c r="H22" s="59">
        <v>1958958</v>
      </c>
      <c r="I22" s="49"/>
      <c r="J22" s="19"/>
    </row>
    <row r="23" spans="2:10" ht="15.75">
      <c r="B23" s="13"/>
      <c r="C23" s="180" t="s">
        <v>37</v>
      </c>
      <c r="D23" s="30" t="s">
        <v>11</v>
      </c>
      <c r="E23" s="59">
        <v>10096707</v>
      </c>
      <c r="F23" s="59">
        <v>11347913.999999998</v>
      </c>
      <c r="G23" s="59">
        <v>12885850</v>
      </c>
      <c r="H23" s="59">
        <v>13876264</v>
      </c>
      <c r="I23" s="49"/>
      <c r="J23" s="19"/>
    </row>
    <row r="24" spans="2:10" ht="15.75">
      <c r="B24" s="13"/>
      <c r="C24" s="178" t="s">
        <v>38</v>
      </c>
      <c r="D24" s="30" t="s">
        <v>12</v>
      </c>
      <c r="E24" s="59">
        <v>1428471</v>
      </c>
      <c r="F24" s="59">
        <v>1850471</v>
      </c>
      <c r="G24" s="59">
        <v>1683610</v>
      </c>
      <c r="H24" s="59">
        <v>3496182</v>
      </c>
      <c r="I24" s="50"/>
      <c r="J24" s="19"/>
    </row>
    <row r="25" spans="2:10" ht="15.75">
      <c r="B25" s="13"/>
      <c r="C25" s="180" t="s">
        <v>36</v>
      </c>
      <c r="D25" s="33" t="s">
        <v>13</v>
      </c>
      <c r="E25" s="59">
        <v>104909</v>
      </c>
      <c r="F25" s="59">
        <v>125812</v>
      </c>
      <c r="G25" s="59">
        <v>77043</v>
      </c>
      <c r="H25" s="59">
        <v>82632</v>
      </c>
      <c r="I25" s="49"/>
      <c r="J25" s="19"/>
    </row>
    <row r="26" spans="2:10" ht="15.75">
      <c r="B26" s="13"/>
      <c r="C26" s="180" t="s">
        <v>37</v>
      </c>
      <c r="D26" s="33" t="s">
        <v>14</v>
      </c>
      <c r="E26" s="59">
        <v>1323562</v>
      </c>
      <c r="F26" s="59">
        <v>1724659</v>
      </c>
      <c r="G26" s="59">
        <v>1606567</v>
      </c>
      <c r="H26" s="59">
        <v>3413550</v>
      </c>
      <c r="I26" s="49"/>
      <c r="J26" s="19"/>
    </row>
    <row r="27" spans="2:10" ht="16.5" thickBot="1">
      <c r="B27" s="13"/>
      <c r="C27" s="51"/>
      <c r="D27" s="52"/>
      <c r="E27" s="53"/>
      <c r="F27" s="38"/>
      <c r="G27" s="38"/>
      <c r="H27" s="38"/>
      <c r="I27" s="54"/>
      <c r="J27" s="19"/>
    </row>
    <row r="28" spans="2:10" ht="15.75">
      <c r="B28" s="13"/>
      <c r="C28" s="55"/>
      <c r="D28" s="56"/>
      <c r="E28" s="40"/>
      <c r="F28" s="41"/>
      <c r="G28" s="41"/>
      <c r="H28" s="41"/>
      <c r="I28" s="26"/>
      <c r="J28" s="19"/>
    </row>
    <row r="29" spans="2:10" ht="15.75">
      <c r="B29" s="13"/>
      <c r="C29" s="177" t="s">
        <v>39</v>
      </c>
      <c r="D29" s="43"/>
      <c r="E29" s="47"/>
      <c r="F29" s="48"/>
      <c r="G29" s="48"/>
      <c r="H29" s="48"/>
      <c r="I29" s="57"/>
      <c r="J29" s="19"/>
    </row>
    <row r="30" spans="2:10" ht="15.75">
      <c r="B30" s="58"/>
      <c r="C30" s="177" t="s">
        <v>40</v>
      </c>
      <c r="D30" s="30" t="s">
        <v>15</v>
      </c>
      <c r="E30" s="59">
        <v>873037</v>
      </c>
      <c r="F30" s="59">
        <v>1049938</v>
      </c>
      <c r="G30" s="59">
        <v>904012</v>
      </c>
      <c r="H30" s="59">
        <v>750593</v>
      </c>
      <c r="I30" s="59">
        <v>687300</v>
      </c>
      <c r="J30" s="19"/>
    </row>
    <row r="31" spans="2:10" ht="15.75">
      <c r="B31" s="58"/>
      <c r="C31" s="177" t="s">
        <v>41</v>
      </c>
      <c r="D31" s="30" t="s">
        <v>16</v>
      </c>
      <c r="E31" s="59">
        <v>908431</v>
      </c>
      <c r="F31" s="59">
        <v>928784</v>
      </c>
      <c r="G31" s="59">
        <v>1031314</v>
      </c>
      <c r="H31" s="59">
        <v>1109658</v>
      </c>
      <c r="I31" s="59">
        <v>1122735.7151405998</v>
      </c>
      <c r="J31" s="19"/>
    </row>
    <row r="32" spans="2:10" ht="15.75">
      <c r="B32" s="60"/>
      <c r="C32" s="181" t="s">
        <v>42</v>
      </c>
      <c r="D32" s="61" t="s">
        <v>47</v>
      </c>
      <c r="E32" s="59">
        <v>910597</v>
      </c>
      <c r="F32" s="59">
        <v>940886</v>
      </c>
      <c r="G32" s="59">
        <v>1026277</v>
      </c>
      <c r="H32" s="59">
        <v>1099622</v>
      </c>
      <c r="I32" s="59">
        <v>1122943.0171973205</v>
      </c>
      <c r="J32" s="62"/>
    </row>
    <row r="33" spans="2:10" ht="16.5" thickBot="1">
      <c r="B33" s="58"/>
      <c r="C33" s="63"/>
      <c r="D33" s="64"/>
      <c r="E33" s="65"/>
      <c r="F33" s="66"/>
      <c r="G33" s="66"/>
      <c r="H33" s="66"/>
      <c r="I33" s="67"/>
      <c r="J33" s="19"/>
    </row>
    <row r="34" spans="2:10" ht="16.5" thickBot="1">
      <c r="B34" s="58"/>
      <c r="C34" s="25"/>
      <c r="D34" s="42"/>
      <c r="E34" s="68"/>
      <c r="F34" s="69"/>
      <c r="G34" s="69"/>
      <c r="H34" s="69"/>
      <c r="I34" s="70"/>
      <c r="J34" s="19"/>
    </row>
    <row r="35" spans="2:10" ht="17.25" thickBot="1" thickTop="1">
      <c r="B35" s="58"/>
      <c r="C35" s="29" t="s">
        <v>43</v>
      </c>
      <c r="D35" s="30" t="s">
        <v>17</v>
      </c>
      <c r="E35" s="332">
        <v>21988587</v>
      </c>
      <c r="F35" s="332">
        <v>23755487</v>
      </c>
      <c r="G35" s="332">
        <v>25408080</v>
      </c>
      <c r="H35" s="332">
        <v>26543252</v>
      </c>
      <c r="I35" s="332">
        <v>25790000</v>
      </c>
      <c r="J35" s="19"/>
    </row>
    <row r="36" spans="2:10" ht="16.5" thickTop="1">
      <c r="B36" s="71"/>
      <c r="C36" s="72"/>
      <c r="D36" s="5"/>
      <c r="E36" s="2"/>
      <c r="F36" s="2"/>
      <c r="G36" s="2"/>
      <c r="H36" s="2"/>
      <c r="I36" s="2"/>
      <c r="J36" s="19"/>
    </row>
    <row r="37" spans="2:10" ht="15.75">
      <c r="B37" s="58"/>
      <c r="C37" s="73" t="s">
        <v>163</v>
      </c>
      <c r="D37" s="74"/>
      <c r="E37" s="2"/>
      <c r="F37" s="2"/>
      <c r="G37" s="2"/>
      <c r="H37" s="2"/>
      <c r="I37" s="2"/>
      <c r="J37" s="19"/>
    </row>
    <row r="38" spans="2:10" ht="16.5" thickBot="1">
      <c r="B38" s="75"/>
      <c r="C38" s="76"/>
      <c r="D38" s="77"/>
      <c r="E38" s="78"/>
      <c r="F38" s="78"/>
      <c r="G38" s="78"/>
      <c r="H38" s="78"/>
      <c r="I38" s="78"/>
      <c r="J38" s="79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18:I18 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2"/>
  <sheetViews>
    <sheetView showGridLines="0" zoomScale="70" zoomScaleNormal="70" zoomScaleSheetLayoutView="70" workbookViewId="0" topLeftCell="B1">
      <selection activeCell="C6" sqref="C6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87" t="s">
        <v>146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81"/>
      <c r="C2" s="82"/>
      <c r="D2" s="83"/>
      <c r="E2" s="2"/>
      <c r="F2" s="2"/>
      <c r="G2" s="2"/>
      <c r="H2" s="2"/>
      <c r="I2" s="2"/>
      <c r="J2" s="2"/>
    </row>
    <row r="3" spans="2:10" ht="6" customHeight="1" thickTop="1">
      <c r="B3" s="84"/>
      <c r="C3" s="85"/>
      <c r="D3" s="86"/>
      <c r="E3" s="87"/>
      <c r="F3" s="87"/>
      <c r="G3" s="87"/>
      <c r="H3" s="87"/>
      <c r="I3" s="87"/>
      <c r="J3" s="88"/>
    </row>
    <row r="4" spans="2:10" ht="15">
      <c r="B4" s="89"/>
      <c r="C4" s="176" t="s">
        <v>25</v>
      </c>
      <c r="D4" s="294"/>
      <c r="E4" s="295"/>
      <c r="F4" s="295" t="s">
        <v>73</v>
      </c>
      <c r="G4" s="295"/>
      <c r="H4" s="296"/>
      <c r="I4" s="91"/>
      <c r="J4" s="93"/>
    </row>
    <row r="5" spans="2:10" ht="15.75">
      <c r="B5" s="89"/>
      <c r="C5" s="176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94"/>
      <c r="J5" s="93"/>
    </row>
    <row r="6" spans="2:10" ht="15.75">
      <c r="B6" s="89"/>
      <c r="C6" s="338" t="str">
        <f>Fedőlap!E13</f>
        <v>Dátum: 2009.10.19.</v>
      </c>
      <c r="D6" s="281"/>
      <c r="E6" s="281"/>
      <c r="F6" s="281"/>
      <c r="G6" s="281"/>
      <c r="H6" s="21"/>
      <c r="I6" s="96"/>
      <c r="J6" s="93"/>
    </row>
    <row r="7" spans="2:10" ht="9.75" customHeight="1" thickBot="1">
      <c r="B7" s="89"/>
      <c r="C7" s="97"/>
      <c r="D7" s="98"/>
      <c r="E7" s="98"/>
      <c r="F7" s="98"/>
      <c r="G7" s="98"/>
      <c r="H7" s="95"/>
      <c r="I7" s="33"/>
      <c r="J7" s="93"/>
    </row>
    <row r="8" spans="2:10" ht="17.25" thickBot="1" thickTop="1">
      <c r="B8" s="89"/>
      <c r="C8" s="186" t="s">
        <v>48</v>
      </c>
      <c r="D8" s="299">
        <v>-547801</v>
      </c>
      <c r="E8" s="299">
        <v>-1961632</v>
      </c>
      <c r="F8" s="299">
        <v>-1398117</v>
      </c>
      <c r="G8" s="314">
        <v>-869962</v>
      </c>
      <c r="H8" s="314">
        <v>-816385.6999999974</v>
      </c>
      <c r="I8" s="99"/>
      <c r="J8" s="100"/>
    </row>
    <row r="9" spans="2:10" ht="16.5" thickTop="1">
      <c r="B9" s="89"/>
      <c r="C9" s="179" t="s">
        <v>165</v>
      </c>
      <c r="D9" s="350" t="s">
        <v>166</v>
      </c>
      <c r="E9" s="350" t="s">
        <v>166</v>
      </c>
      <c r="F9" s="350" t="s">
        <v>166</v>
      </c>
      <c r="G9" s="350" t="s">
        <v>166</v>
      </c>
      <c r="H9" s="350" t="s">
        <v>166</v>
      </c>
      <c r="I9" s="102"/>
      <c r="J9" s="103"/>
    </row>
    <row r="10" spans="2:10" ht="9.75" customHeight="1">
      <c r="B10" s="89"/>
      <c r="C10" s="101"/>
      <c r="D10" s="302"/>
      <c r="E10" s="303"/>
      <c r="F10" s="303"/>
      <c r="G10" s="304"/>
      <c r="H10" s="304"/>
      <c r="I10" s="107"/>
      <c r="J10" s="103"/>
    </row>
    <row r="11" spans="2:10" ht="15">
      <c r="B11" s="89"/>
      <c r="C11" s="290" t="s">
        <v>49</v>
      </c>
      <c r="D11" s="315">
        <f>SUM(D12:D16)</f>
        <v>-376756</v>
      </c>
      <c r="E11" s="315">
        <f>SUM(E12:E16)</f>
        <v>10709</v>
      </c>
      <c r="F11" s="315">
        <f>SUM(F12:F16)</f>
        <v>63199</v>
      </c>
      <c r="G11" s="315">
        <f>SUM(G12:G16)</f>
        <v>-6195</v>
      </c>
      <c r="H11" s="315">
        <v>-6985.199299757551</v>
      </c>
      <c r="I11" s="109"/>
      <c r="J11" s="103"/>
    </row>
    <row r="12" spans="2:10" ht="15">
      <c r="B12" s="89"/>
      <c r="C12" s="291" t="s">
        <v>50</v>
      </c>
      <c r="D12" s="315">
        <v>30360</v>
      </c>
      <c r="E12" s="315">
        <v>14902</v>
      </c>
      <c r="F12" s="315">
        <v>19102</v>
      </c>
      <c r="G12" s="315">
        <v>19742</v>
      </c>
      <c r="H12" s="315">
        <v>23029.053700242453</v>
      </c>
      <c r="I12" s="109" t="s">
        <v>18</v>
      </c>
      <c r="J12" s="103"/>
    </row>
    <row r="13" spans="2:10" ht="15">
      <c r="B13" s="89"/>
      <c r="C13" s="291" t="s">
        <v>51</v>
      </c>
      <c r="D13" s="315">
        <v>-18715</v>
      </c>
      <c r="E13" s="315">
        <v>-19872</v>
      </c>
      <c r="F13" s="315">
        <v>-10609</v>
      </c>
      <c r="G13" s="315">
        <v>-16033</v>
      </c>
      <c r="H13" s="315">
        <v>-4422.344</v>
      </c>
      <c r="I13" s="109"/>
      <c r="J13" s="103"/>
    </row>
    <row r="14" spans="2:10" ht="15">
      <c r="B14" s="89"/>
      <c r="C14" s="291" t="s">
        <v>52</v>
      </c>
      <c r="D14" s="315">
        <v>8056</v>
      </c>
      <c r="E14" s="315">
        <v>17264</v>
      </c>
      <c r="F14" s="315">
        <v>25067</v>
      </c>
      <c r="G14" s="315">
        <v>22282</v>
      </c>
      <c r="H14" s="315">
        <v>38121.490999999995</v>
      </c>
      <c r="I14" s="109"/>
      <c r="J14" s="103"/>
    </row>
    <row r="15" spans="2:10" ht="15">
      <c r="B15" s="89"/>
      <c r="C15" s="291" t="s">
        <v>53</v>
      </c>
      <c r="D15" s="315">
        <v>-401919</v>
      </c>
      <c r="E15" s="315">
        <v>-2258</v>
      </c>
      <c r="F15" s="315">
        <v>-7921</v>
      </c>
      <c r="G15" s="315">
        <v>-30740</v>
      </c>
      <c r="H15" s="315">
        <v>0</v>
      </c>
      <c r="I15" s="285"/>
      <c r="J15" s="103"/>
    </row>
    <row r="16" spans="2:10" ht="15">
      <c r="B16" s="89"/>
      <c r="C16" s="291" t="s">
        <v>54</v>
      </c>
      <c r="D16" s="315">
        <v>5462</v>
      </c>
      <c r="E16" s="315">
        <v>673</v>
      </c>
      <c r="F16" s="315">
        <v>37560</v>
      </c>
      <c r="G16" s="315">
        <v>-1446</v>
      </c>
      <c r="H16" s="315">
        <v>-63713.4</v>
      </c>
      <c r="I16" s="109"/>
      <c r="J16" s="103"/>
    </row>
    <row r="17" spans="2:10" ht="15">
      <c r="B17" s="89"/>
      <c r="C17" s="291" t="s">
        <v>167</v>
      </c>
      <c r="D17" s="315" t="s">
        <v>154</v>
      </c>
      <c r="E17" s="315" t="s">
        <v>154</v>
      </c>
      <c r="F17" s="315" t="s">
        <v>154</v>
      </c>
      <c r="G17" s="315" t="s">
        <v>154</v>
      </c>
      <c r="H17" s="315" t="s">
        <v>154</v>
      </c>
      <c r="I17" s="109"/>
      <c r="J17" s="103"/>
    </row>
    <row r="18" spans="2:10" ht="25.5">
      <c r="B18" s="89"/>
      <c r="C18" s="111" t="s">
        <v>55</v>
      </c>
      <c r="D18" s="316">
        <v>4859</v>
      </c>
      <c r="E18" s="316">
        <v>-4662</v>
      </c>
      <c r="F18" s="316">
        <v>4252</v>
      </c>
      <c r="G18" s="316">
        <v>-226</v>
      </c>
      <c r="H18" s="316">
        <v>0</v>
      </c>
      <c r="I18" s="286" t="s">
        <v>84</v>
      </c>
      <c r="J18" s="103"/>
    </row>
    <row r="19" spans="2:10" ht="15">
      <c r="B19" s="89"/>
      <c r="C19" s="111" t="s">
        <v>56</v>
      </c>
      <c r="D19" s="316"/>
      <c r="E19" s="316"/>
      <c r="F19" s="316">
        <v>-1403</v>
      </c>
      <c r="G19" s="316">
        <v>-5446</v>
      </c>
      <c r="H19" s="316">
        <v>-43713.4</v>
      </c>
      <c r="I19" s="283" t="s">
        <v>171</v>
      </c>
      <c r="J19" s="103"/>
    </row>
    <row r="20" spans="2:10" ht="15">
      <c r="B20" s="89"/>
      <c r="C20" s="111"/>
      <c r="D20" s="302"/>
      <c r="E20" s="303"/>
      <c r="F20" s="303"/>
      <c r="G20" s="304"/>
      <c r="H20" s="304"/>
      <c r="I20" s="109"/>
      <c r="J20" s="103"/>
    </row>
    <row r="21" spans="2:10" ht="15">
      <c r="B21" s="89"/>
      <c r="C21" s="108" t="s">
        <v>71</v>
      </c>
      <c r="D21" s="315" t="s">
        <v>5</v>
      </c>
      <c r="E21" s="315" t="s">
        <v>5</v>
      </c>
      <c r="F21" s="315" t="s">
        <v>5</v>
      </c>
      <c r="G21" s="315" t="s">
        <v>5</v>
      </c>
      <c r="H21" s="315" t="s">
        <v>5</v>
      </c>
      <c r="I21" s="109"/>
      <c r="J21" s="103"/>
    </row>
    <row r="22" spans="2:10" ht="15">
      <c r="B22" s="89"/>
      <c r="C22" s="111" t="s">
        <v>55</v>
      </c>
      <c r="D22" s="316"/>
      <c r="E22" s="316"/>
      <c r="F22" s="316"/>
      <c r="G22" s="316"/>
      <c r="H22" s="316"/>
      <c r="I22" s="283"/>
      <c r="J22" s="103"/>
    </row>
    <row r="23" spans="2:10" ht="15">
      <c r="B23" s="89"/>
      <c r="C23" s="111" t="s">
        <v>56</v>
      </c>
      <c r="D23" s="316"/>
      <c r="E23" s="316"/>
      <c r="F23" s="316"/>
      <c r="G23" s="316"/>
      <c r="H23" s="316"/>
      <c r="I23" s="283"/>
      <c r="J23" s="103"/>
    </row>
    <row r="24" spans="2:10" ht="15">
      <c r="B24" s="89"/>
      <c r="C24" s="108"/>
      <c r="D24" s="302"/>
      <c r="E24" s="303"/>
      <c r="F24" s="303"/>
      <c r="G24" s="304"/>
      <c r="H24" s="304"/>
      <c r="I24" s="109"/>
      <c r="J24" s="103"/>
    </row>
    <row r="25" spans="2:10" ht="15">
      <c r="B25" s="89"/>
      <c r="C25" s="292" t="s">
        <v>58</v>
      </c>
      <c r="D25" s="315">
        <v>-62554</v>
      </c>
      <c r="E25" s="315">
        <v>20683</v>
      </c>
      <c r="F25" s="315">
        <v>-60682</v>
      </c>
      <c r="G25" s="315">
        <v>40310</v>
      </c>
      <c r="H25" s="315">
        <v>1011.700000000099</v>
      </c>
      <c r="I25" s="109"/>
      <c r="J25" s="103"/>
    </row>
    <row r="26" spans="2:10" ht="15">
      <c r="B26" s="89"/>
      <c r="C26" s="108"/>
      <c r="D26" s="302"/>
      <c r="E26" s="303"/>
      <c r="F26" s="303"/>
      <c r="G26" s="304"/>
      <c r="H26" s="304"/>
      <c r="I26" s="109"/>
      <c r="J26" s="103"/>
    </row>
    <row r="27" spans="2:10" ht="15">
      <c r="B27" s="89"/>
      <c r="C27" s="292" t="s">
        <v>59</v>
      </c>
      <c r="D27" s="315">
        <f>SUM(D28:D32)</f>
        <v>-54898</v>
      </c>
      <c r="E27" s="315">
        <f>SUM(E28:E32)</f>
        <v>50762</v>
      </c>
      <c r="F27" s="315">
        <f>SUM(F28:F32)</f>
        <v>20544</v>
      </c>
      <c r="G27" s="315">
        <f>SUM(G28:G32)</f>
        <v>-14310</v>
      </c>
      <c r="H27" s="315">
        <v>100818.08982694398</v>
      </c>
      <c r="I27" s="109"/>
      <c r="J27" s="103"/>
    </row>
    <row r="28" spans="2:10" ht="15">
      <c r="B28" s="89"/>
      <c r="C28" s="111" t="s">
        <v>55</v>
      </c>
      <c r="D28" s="316">
        <v>8118</v>
      </c>
      <c r="E28" s="316">
        <v>17787</v>
      </c>
      <c r="F28" s="316">
        <v>-3420</v>
      </c>
      <c r="G28" s="316">
        <v>-6067</v>
      </c>
      <c r="H28" s="316">
        <v>0</v>
      </c>
      <c r="I28" s="283" t="s">
        <v>75</v>
      </c>
      <c r="J28" s="103"/>
    </row>
    <row r="29" spans="2:10" ht="15">
      <c r="B29" s="89"/>
      <c r="C29" s="111" t="s">
        <v>56</v>
      </c>
      <c r="D29" s="316">
        <v>15484</v>
      </c>
      <c r="E29" s="316">
        <v>4253</v>
      </c>
      <c r="F29" s="316">
        <v>714</v>
      </c>
      <c r="G29" s="316">
        <v>-14192</v>
      </c>
      <c r="H29" s="316">
        <v>16100</v>
      </c>
      <c r="I29" s="283" t="s">
        <v>85</v>
      </c>
      <c r="J29" s="103"/>
    </row>
    <row r="30" spans="2:10" ht="15">
      <c r="B30" s="89"/>
      <c r="C30" s="111" t="s">
        <v>57</v>
      </c>
      <c r="D30" s="316">
        <v>-78200</v>
      </c>
      <c r="E30" s="316">
        <v>7300</v>
      </c>
      <c r="F30" s="316">
        <v>-10200</v>
      </c>
      <c r="G30" s="316">
        <v>32893</v>
      </c>
      <c r="H30" s="316">
        <v>12785</v>
      </c>
      <c r="I30" s="283" t="s">
        <v>169</v>
      </c>
      <c r="J30" s="103"/>
    </row>
    <row r="31" spans="2:10" ht="15">
      <c r="B31" s="89"/>
      <c r="C31" s="111" t="s">
        <v>61</v>
      </c>
      <c r="D31" s="316">
        <v>11779</v>
      </c>
      <c r="E31" s="316">
        <v>19792</v>
      </c>
      <c r="F31" s="316">
        <v>-2278</v>
      </c>
      <c r="G31" s="316">
        <v>6961</v>
      </c>
      <c r="H31" s="316">
        <v>7500</v>
      </c>
      <c r="I31" s="283" t="s">
        <v>86</v>
      </c>
      <c r="J31" s="103"/>
    </row>
    <row r="32" spans="2:10" ht="15">
      <c r="B32" s="89"/>
      <c r="C32" s="111" t="s">
        <v>62</v>
      </c>
      <c r="D32" s="316">
        <v>-12079</v>
      </c>
      <c r="E32" s="316">
        <v>1630</v>
      </c>
      <c r="F32" s="316">
        <v>35728</v>
      </c>
      <c r="G32" s="316">
        <v>-33905</v>
      </c>
      <c r="H32" s="316">
        <v>64433.08982694398</v>
      </c>
      <c r="I32" s="283" t="s">
        <v>87</v>
      </c>
      <c r="J32" s="103"/>
    </row>
    <row r="33" spans="2:10" ht="15">
      <c r="B33" s="89"/>
      <c r="C33" s="292" t="s">
        <v>60</v>
      </c>
      <c r="D33" s="315">
        <v>45130</v>
      </c>
      <c r="E33" s="315">
        <v>-43748</v>
      </c>
      <c r="F33" s="315">
        <v>137386</v>
      </c>
      <c r="G33" s="315">
        <v>-5624</v>
      </c>
      <c r="H33" s="315">
        <v>8942.6</v>
      </c>
      <c r="I33" s="109"/>
      <c r="J33" s="103"/>
    </row>
    <row r="34" spans="2:10" ht="15">
      <c r="B34" s="89"/>
      <c r="C34" s="111" t="s">
        <v>55</v>
      </c>
      <c r="D34" s="316">
        <v>-8158</v>
      </c>
      <c r="E34" s="316">
        <v>-14653</v>
      </c>
      <c r="F34" s="316">
        <v>50183</v>
      </c>
      <c r="G34" s="316">
        <v>9099</v>
      </c>
      <c r="H34" s="316">
        <v>-13746</v>
      </c>
      <c r="I34" s="283" t="s">
        <v>76</v>
      </c>
      <c r="J34" s="103"/>
    </row>
    <row r="35" spans="2:10" ht="15">
      <c r="B35" s="89"/>
      <c r="C35" s="111" t="s">
        <v>56</v>
      </c>
      <c r="D35" s="316">
        <v>9100</v>
      </c>
      <c r="E35" s="316">
        <v>21515</v>
      </c>
      <c r="F35" s="316">
        <v>8260</v>
      </c>
      <c r="G35" s="316">
        <v>740</v>
      </c>
      <c r="H35" s="316">
        <v>0</v>
      </c>
      <c r="I35" s="283" t="s">
        <v>77</v>
      </c>
      <c r="J35" s="103"/>
    </row>
    <row r="36" spans="2:10" ht="15">
      <c r="B36" s="89"/>
      <c r="C36" s="111" t="s">
        <v>57</v>
      </c>
      <c r="D36" s="316">
        <v>71298</v>
      </c>
      <c r="E36" s="316">
        <v>-58970</v>
      </c>
      <c r="F36" s="316">
        <v>32402</v>
      </c>
      <c r="G36" s="316">
        <v>-18546</v>
      </c>
      <c r="H36" s="316">
        <v>0</v>
      </c>
      <c r="I36" s="283" t="s">
        <v>88</v>
      </c>
      <c r="J36" s="103"/>
    </row>
    <row r="37" spans="2:10" ht="15">
      <c r="B37" s="89"/>
      <c r="C37" s="111" t="s">
        <v>61</v>
      </c>
      <c r="D37" s="316">
        <v>-3164</v>
      </c>
      <c r="E37" s="316">
        <v>4367</v>
      </c>
      <c r="F37" s="316">
        <v>22309</v>
      </c>
      <c r="G37" s="316">
        <v>12453</v>
      </c>
      <c r="H37" s="316">
        <v>26688.6</v>
      </c>
      <c r="I37" s="283" t="s">
        <v>89</v>
      </c>
      <c r="J37" s="103"/>
    </row>
    <row r="38" spans="2:10" ht="15">
      <c r="B38" s="89"/>
      <c r="C38" s="111" t="s">
        <v>62</v>
      </c>
      <c r="D38" s="316">
        <v>-34855</v>
      </c>
      <c r="E38" s="316">
        <v>-35835</v>
      </c>
      <c r="F38" s="316">
        <v>14731</v>
      </c>
      <c r="G38" s="316">
        <v>-12986</v>
      </c>
      <c r="H38" s="316">
        <v>-5000</v>
      </c>
      <c r="I38" s="283" t="s">
        <v>90</v>
      </c>
      <c r="J38" s="103"/>
    </row>
    <row r="39" spans="2:10" ht="15">
      <c r="B39" s="89"/>
      <c r="C39" s="108"/>
      <c r="D39" s="317"/>
      <c r="E39" s="317"/>
      <c r="F39" s="317"/>
      <c r="G39" s="304"/>
      <c r="H39" s="304"/>
      <c r="I39" s="109"/>
      <c r="J39" s="103"/>
    </row>
    <row r="40" spans="2:10" ht="30">
      <c r="B40" s="89"/>
      <c r="C40" s="293" t="s">
        <v>172</v>
      </c>
      <c r="D40" s="318" t="s">
        <v>5</v>
      </c>
      <c r="E40" s="318" t="s">
        <v>5</v>
      </c>
      <c r="F40" s="318" t="s">
        <v>5</v>
      </c>
      <c r="G40" s="318" t="s">
        <v>5</v>
      </c>
      <c r="H40" s="318" t="s">
        <v>5</v>
      </c>
      <c r="I40" s="109"/>
      <c r="J40" s="103"/>
    </row>
    <row r="41" spans="2:10" ht="15">
      <c r="B41" s="89"/>
      <c r="C41" s="292" t="s">
        <v>199</v>
      </c>
      <c r="D41" s="315">
        <f>SUM(D42:D45)</f>
        <v>-166980</v>
      </c>
      <c r="E41" s="315">
        <f>SUM(E42:E45)</f>
        <v>-109352</v>
      </c>
      <c r="F41" s="315">
        <f>SUM(F42:F44)</f>
        <v>-48261</v>
      </c>
      <c r="G41" s="315">
        <f>SUM(G42:G44)</f>
        <v>1307</v>
      </c>
      <c r="H41" s="315">
        <v>-23534.061634739217</v>
      </c>
      <c r="I41" s="109"/>
      <c r="J41" s="103"/>
    </row>
    <row r="42" spans="2:10" ht="15">
      <c r="B42" s="89"/>
      <c r="C42" s="111" t="s">
        <v>55</v>
      </c>
      <c r="D42" s="316">
        <v>39652</v>
      </c>
      <c r="E42" s="316">
        <v>60197</v>
      </c>
      <c r="F42" s="316">
        <v>65970</v>
      </c>
      <c r="G42" s="316">
        <v>31954</v>
      </c>
      <c r="H42" s="316">
        <v>-24435.199999999895</v>
      </c>
      <c r="I42" s="282" t="s">
        <v>91</v>
      </c>
      <c r="J42" s="103"/>
    </row>
    <row r="43" spans="2:10" ht="15">
      <c r="B43" s="89"/>
      <c r="D43" s="316">
        <v>-206276</v>
      </c>
      <c r="E43" s="316">
        <v>-166150</v>
      </c>
      <c r="F43" s="316">
        <v>-120029</v>
      </c>
      <c r="G43" s="316">
        <v>-24180</v>
      </c>
      <c r="H43" s="316">
        <v>901.100365260679</v>
      </c>
      <c r="I43" s="282" t="s">
        <v>92</v>
      </c>
      <c r="J43" s="103"/>
    </row>
    <row r="44" spans="2:10" ht="15">
      <c r="B44" s="89"/>
      <c r="C44" s="111" t="s">
        <v>56</v>
      </c>
      <c r="D44" s="316">
        <v>-356</v>
      </c>
      <c r="E44" s="316">
        <v>-3399</v>
      </c>
      <c r="F44" s="316">
        <v>5798</v>
      </c>
      <c r="G44" s="316">
        <v>-6467</v>
      </c>
      <c r="H44" s="316">
        <v>0.03800000000046566</v>
      </c>
      <c r="I44" s="287" t="s">
        <v>93</v>
      </c>
      <c r="J44" s="103"/>
    </row>
    <row r="45" spans="2:10" ht="15">
      <c r="B45" s="71"/>
      <c r="C45" s="111"/>
      <c r="D45" s="302"/>
      <c r="E45" s="303"/>
      <c r="F45" s="303"/>
      <c r="G45" s="304"/>
      <c r="H45" s="304"/>
      <c r="I45" s="109"/>
      <c r="J45" s="103"/>
    </row>
    <row r="46" spans="2:10" ht="15">
      <c r="B46" s="89"/>
      <c r="C46" s="292" t="s">
        <v>63</v>
      </c>
      <c r="D46" s="315">
        <f>SUM(D47:D53)</f>
        <v>-422181</v>
      </c>
      <c r="E46" s="315">
        <f>SUM(E47:E53)</f>
        <v>-371276</v>
      </c>
      <c r="F46" s="315">
        <f>SUM(F47:F53)</f>
        <v>-138639</v>
      </c>
      <c r="G46" s="315">
        <f>SUM(G47:G55)</f>
        <v>-109335</v>
      </c>
      <c r="H46" s="315">
        <v>-76605.661384266</v>
      </c>
      <c r="I46" s="109"/>
      <c r="J46" s="103"/>
    </row>
    <row r="47" spans="2:10" ht="15">
      <c r="B47" s="89"/>
      <c r="C47" s="271" t="s">
        <v>55</v>
      </c>
      <c r="D47" s="316">
        <v>-423903</v>
      </c>
      <c r="E47" s="316">
        <v>-468806</v>
      </c>
      <c r="F47" s="316">
        <v>-130793</v>
      </c>
      <c r="G47" s="316"/>
      <c r="H47" s="316">
        <v>-67360.1</v>
      </c>
      <c r="I47" s="282" t="s">
        <v>94</v>
      </c>
      <c r="J47" s="103"/>
    </row>
    <row r="48" spans="2:10" ht="25.5">
      <c r="B48" s="89"/>
      <c r="C48" s="111" t="s">
        <v>56</v>
      </c>
      <c r="D48" s="316">
        <v>1722</v>
      </c>
      <c r="E48" s="316"/>
      <c r="F48" s="316"/>
      <c r="G48" s="316"/>
      <c r="H48" s="316"/>
      <c r="I48" s="287" t="s">
        <v>97</v>
      </c>
      <c r="J48" s="103"/>
    </row>
    <row r="49" spans="2:10" s="270" customFormat="1" ht="25.5">
      <c r="B49" s="268"/>
      <c r="C49" s="111" t="s">
        <v>57</v>
      </c>
      <c r="D49" s="316"/>
      <c r="E49" s="316">
        <v>-17799</v>
      </c>
      <c r="F49" s="316"/>
      <c r="G49" s="316"/>
      <c r="H49" s="316"/>
      <c r="I49" s="287" t="s">
        <v>95</v>
      </c>
      <c r="J49" s="269"/>
    </row>
    <row r="50" spans="2:10" ht="25.5">
      <c r="B50" s="89"/>
      <c r="C50" s="111" t="s">
        <v>61</v>
      </c>
      <c r="D50" s="316"/>
      <c r="E50" s="316">
        <v>268696</v>
      </c>
      <c r="F50" s="316">
        <v>67790</v>
      </c>
      <c r="G50" s="316"/>
      <c r="H50" s="316"/>
      <c r="I50" s="287" t="s">
        <v>96</v>
      </c>
      <c r="J50" s="103"/>
    </row>
    <row r="51" spans="2:10" ht="15">
      <c r="B51" s="89"/>
      <c r="C51" s="111" t="s">
        <v>62</v>
      </c>
      <c r="D51" s="316"/>
      <c r="E51" s="316">
        <v>-46060</v>
      </c>
      <c r="F51" s="316"/>
      <c r="G51" s="316"/>
      <c r="H51" s="316">
        <v>-4117.599213246165</v>
      </c>
      <c r="I51" s="287" t="s">
        <v>208</v>
      </c>
      <c r="J51" s="103"/>
    </row>
    <row r="52" spans="2:10" ht="15" customHeight="1">
      <c r="B52" s="89"/>
      <c r="C52" s="111" t="s">
        <v>156</v>
      </c>
      <c r="D52" s="316"/>
      <c r="E52" s="316">
        <v>-101925</v>
      </c>
      <c r="F52" s="316">
        <v>-74023</v>
      </c>
      <c r="G52" s="316">
        <v>-6835</v>
      </c>
      <c r="H52" s="316">
        <v>-5127.96217101983</v>
      </c>
      <c r="I52" s="282" t="s">
        <v>98</v>
      </c>
      <c r="J52" s="103"/>
    </row>
    <row r="53" spans="2:10" ht="15">
      <c r="B53" s="89"/>
      <c r="C53" s="111" t="s">
        <v>157</v>
      </c>
      <c r="D53" s="316"/>
      <c r="E53" s="316">
        <v>-5382</v>
      </c>
      <c r="F53" s="316">
        <v>-1613</v>
      </c>
      <c r="G53" s="316"/>
      <c r="H53" s="316"/>
      <c r="I53" s="282" t="s">
        <v>99</v>
      </c>
      <c r="J53" s="103"/>
    </row>
    <row r="54" spans="2:10" ht="25.5">
      <c r="B54" s="89"/>
      <c r="C54" s="111" t="s">
        <v>158</v>
      </c>
      <c r="D54" s="316"/>
      <c r="E54" s="316"/>
      <c r="F54" s="316"/>
      <c r="G54" s="316">
        <v>-102500</v>
      </c>
      <c r="H54" s="316"/>
      <c r="I54" s="287" t="s">
        <v>151</v>
      </c>
      <c r="J54" s="103"/>
    </row>
    <row r="55" spans="2:10" ht="15.75" thickBot="1">
      <c r="B55" s="89"/>
      <c r="C55" s="108"/>
      <c r="D55" s="307"/>
      <c r="E55" s="308"/>
      <c r="F55" s="308"/>
      <c r="G55" s="309"/>
      <c r="H55" s="309"/>
      <c r="I55" s="109"/>
      <c r="J55" s="103"/>
    </row>
    <row r="56" spans="2:10" ht="17.25" thickBot="1" thickTop="1">
      <c r="B56" s="89"/>
      <c r="C56" s="184" t="s">
        <v>64</v>
      </c>
      <c r="D56" s="299">
        <f>D8+D11+D25+D27+D33+D41+D46</f>
        <v>-1586040</v>
      </c>
      <c r="E56" s="299">
        <f>E8+E11+E25+E27+E33+E41+E46</f>
        <v>-2403854</v>
      </c>
      <c r="F56" s="299">
        <f>F8+F11+F25+F27+F33+F41+F46</f>
        <v>-1424570</v>
      </c>
      <c r="G56" s="299">
        <f>G8+G11+G25+G27+G33+G41+G46</f>
        <v>-963809</v>
      </c>
      <c r="H56" s="299">
        <f>H8+H11+H25+H27+H33+H41+H46</f>
        <v>-812738.2324918162</v>
      </c>
      <c r="I56" s="116"/>
      <c r="J56" s="100"/>
    </row>
    <row r="57" spans="2:10" ht="16.5" thickTop="1">
      <c r="B57" s="89"/>
      <c r="C57" s="185" t="s">
        <v>65</v>
      </c>
      <c r="D57" s="1"/>
      <c r="E57" s="1"/>
      <c r="F57" s="1"/>
      <c r="G57" s="80"/>
      <c r="H57" s="80"/>
      <c r="I57" s="1"/>
      <c r="J57" s="103"/>
    </row>
    <row r="58" spans="2:10" ht="1.5" customHeight="1">
      <c r="B58" s="89"/>
      <c r="C58" s="117"/>
      <c r="D58" s="1"/>
      <c r="E58" s="1"/>
      <c r="F58" s="1"/>
      <c r="G58" s="1"/>
      <c r="H58" s="1"/>
      <c r="I58" s="1"/>
      <c r="J58" s="103"/>
    </row>
    <row r="59" spans="2:10" ht="15.75">
      <c r="B59" s="89"/>
      <c r="C59" s="72" t="s">
        <v>168</v>
      </c>
      <c r="D59" s="1"/>
      <c r="E59" s="1"/>
      <c r="F59" s="1"/>
      <c r="G59" s="1"/>
      <c r="H59" s="1"/>
      <c r="I59" s="1"/>
      <c r="J59" s="103"/>
    </row>
    <row r="60" spans="2:10" ht="15.75">
      <c r="B60" s="89"/>
      <c r="C60" s="118" t="s">
        <v>66</v>
      </c>
      <c r="D60" s="1"/>
      <c r="E60" s="1"/>
      <c r="F60" s="1"/>
      <c r="G60" s="1"/>
      <c r="H60" s="1"/>
      <c r="I60" s="1"/>
      <c r="J60" s="103"/>
    </row>
    <row r="61" spans="2:10" ht="3.75" customHeight="1" thickBot="1">
      <c r="B61" s="119"/>
      <c r="C61" s="120"/>
      <c r="D61" s="121"/>
      <c r="E61" s="121"/>
      <c r="F61" s="121"/>
      <c r="G61" s="121"/>
      <c r="H61" s="121"/>
      <c r="I61" s="121"/>
      <c r="J61" s="122"/>
    </row>
    <row r="62" spans="2:10" ht="15.75" thickTop="1">
      <c r="B62" s="81"/>
      <c r="C62" s="123"/>
      <c r="D62" s="2"/>
      <c r="E62" s="2"/>
      <c r="F62" s="2"/>
      <c r="G62" s="2"/>
      <c r="H62" s="2"/>
      <c r="I62" s="2"/>
      <c r="J62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7">
      <selection activeCell="C8" sqref="C8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87" t="s">
        <v>145</v>
      </c>
      <c r="D1" s="3"/>
      <c r="E1" s="2"/>
      <c r="F1" s="2"/>
      <c r="G1" s="2"/>
      <c r="H1" s="2"/>
      <c r="I1" s="2"/>
      <c r="J1" s="2"/>
    </row>
    <row r="2" spans="2:10" ht="32.25" thickBot="1">
      <c r="B2" s="124"/>
      <c r="C2" s="82"/>
      <c r="D2" s="83"/>
      <c r="E2" s="2"/>
      <c r="F2" s="2"/>
      <c r="G2" s="2"/>
      <c r="H2" s="2"/>
      <c r="I2" s="2"/>
      <c r="J2" s="2"/>
    </row>
    <row r="3" spans="2:10" ht="15.75" thickTop="1">
      <c r="B3" s="125"/>
      <c r="C3" s="85"/>
      <c r="D3" s="86"/>
      <c r="E3" s="87"/>
      <c r="F3" s="87"/>
      <c r="G3" s="87"/>
      <c r="H3" s="87"/>
      <c r="I3" s="87"/>
      <c r="J3" s="88"/>
    </row>
    <row r="4" spans="2:10" ht="15">
      <c r="B4" s="12"/>
      <c r="C4" s="176" t="s">
        <v>25</v>
      </c>
      <c r="D4" s="90"/>
      <c r="E4" s="91"/>
      <c r="F4" s="91" t="s">
        <v>73</v>
      </c>
      <c r="G4" s="91"/>
      <c r="H4" s="91"/>
      <c r="I4" s="126"/>
      <c r="J4" s="93"/>
    </row>
    <row r="5" spans="2:10" ht="15.75">
      <c r="B5" s="12"/>
      <c r="C5" s="176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27"/>
      <c r="J5" s="93"/>
    </row>
    <row r="6" spans="2:10" ht="15.75">
      <c r="B6" s="12"/>
      <c r="C6" s="338" t="str">
        <f>Fedőlap!E13</f>
        <v>Dátum: 2009.10.19.</v>
      </c>
      <c r="D6" s="281"/>
      <c r="E6" s="281"/>
      <c r="F6" s="281"/>
      <c r="G6" s="281"/>
      <c r="H6" s="281"/>
      <c r="I6" s="96"/>
      <c r="J6" s="93"/>
    </row>
    <row r="7" spans="2:10" ht="16.5" thickBot="1">
      <c r="B7" s="12"/>
      <c r="C7" s="128"/>
      <c r="D7" s="98"/>
      <c r="E7" s="98"/>
      <c r="F7" s="98"/>
      <c r="G7" s="98"/>
      <c r="H7" s="129"/>
      <c r="I7" s="33"/>
      <c r="J7" s="93"/>
    </row>
    <row r="8" spans="2:10" ht="17.25" thickBot="1" thickTop="1">
      <c r="B8" s="12"/>
      <c r="C8" s="186" t="s">
        <v>67</v>
      </c>
      <c r="D8" s="130" t="s">
        <v>5</v>
      </c>
      <c r="E8" s="130" t="s">
        <v>5</v>
      </c>
      <c r="F8" s="130" t="s">
        <v>5</v>
      </c>
      <c r="G8" s="130" t="s">
        <v>5</v>
      </c>
      <c r="H8" s="356" t="s">
        <v>5</v>
      </c>
      <c r="I8" s="131"/>
      <c r="J8" s="100"/>
    </row>
    <row r="9" spans="2:10" ht="15.75" thickTop="1">
      <c r="B9" s="12"/>
      <c r="C9" s="353" t="s">
        <v>165</v>
      </c>
      <c r="D9" s="350" t="s">
        <v>5</v>
      </c>
      <c r="E9" s="350" t="s">
        <v>5</v>
      </c>
      <c r="F9" s="350" t="s">
        <v>5</v>
      </c>
      <c r="G9" s="350" t="s">
        <v>5</v>
      </c>
      <c r="H9" s="350" t="s">
        <v>5</v>
      </c>
      <c r="I9" s="297"/>
      <c r="J9" s="103"/>
    </row>
    <row r="10" spans="2:10" ht="9.75" customHeight="1">
      <c r="B10" s="12"/>
      <c r="C10" s="101"/>
      <c r="D10" s="104"/>
      <c r="E10" s="105"/>
      <c r="F10" s="105"/>
      <c r="G10" s="105"/>
      <c r="H10" s="357"/>
      <c r="I10" s="107"/>
      <c r="J10" s="103"/>
    </row>
    <row r="11" spans="2:10" ht="15">
      <c r="B11" s="132"/>
      <c r="C11" s="182" t="s">
        <v>49</v>
      </c>
      <c r="D11" s="115" t="s">
        <v>5</v>
      </c>
      <c r="E11" s="115" t="s">
        <v>5</v>
      </c>
      <c r="F11" s="115" t="s">
        <v>5</v>
      </c>
      <c r="G11" s="115" t="s">
        <v>5</v>
      </c>
      <c r="H11" s="358" t="s">
        <v>5</v>
      </c>
      <c r="I11" s="109"/>
      <c r="J11" s="103"/>
    </row>
    <row r="12" spans="2:10" ht="15">
      <c r="B12" s="12"/>
      <c r="C12" s="108" t="s">
        <v>68</v>
      </c>
      <c r="D12" s="115" t="s">
        <v>5</v>
      </c>
      <c r="E12" s="115" t="s">
        <v>5</v>
      </c>
      <c r="F12" s="115" t="s">
        <v>5</v>
      </c>
      <c r="G12" s="115" t="s">
        <v>5</v>
      </c>
      <c r="H12" s="358" t="s">
        <v>5</v>
      </c>
      <c r="I12" s="109"/>
      <c r="J12" s="103"/>
    </row>
    <row r="13" spans="2:10" ht="15">
      <c r="B13" s="12"/>
      <c r="C13" s="108" t="s">
        <v>69</v>
      </c>
      <c r="D13" s="115" t="s">
        <v>5</v>
      </c>
      <c r="E13" s="115" t="s">
        <v>5</v>
      </c>
      <c r="F13" s="115" t="s">
        <v>5</v>
      </c>
      <c r="G13" s="115" t="s">
        <v>5</v>
      </c>
      <c r="H13" s="358" t="s">
        <v>5</v>
      </c>
      <c r="I13" s="109"/>
      <c r="J13" s="103"/>
    </row>
    <row r="14" spans="2:10" ht="15">
      <c r="B14" s="12"/>
      <c r="C14" s="108" t="s">
        <v>70</v>
      </c>
      <c r="D14" s="115" t="s">
        <v>5</v>
      </c>
      <c r="E14" s="115" t="s">
        <v>5</v>
      </c>
      <c r="F14" s="115" t="s">
        <v>5</v>
      </c>
      <c r="G14" s="115" t="s">
        <v>5</v>
      </c>
      <c r="H14" s="358" t="s">
        <v>5</v>
      </c>
      <c r="I14" s="109"/>
      <c r="J14" s="103"/>
    </row>
    <row r="15" spans="2:10" ht="15">
      <c r="B15" s="12"/>
      <c r="C15" s="291" t="s">
        <v>167</v>
      </c>
      <c r="D15" s="115"/>
      <c r="E15" s="115"/>
      <c r="F15" s="115"/>
      <c r="G15" s="115"/>
      <c r="H15" s="358"/>
      <c r="I15" s="109"/>
      <c r="J15" s="103"/>
    </row>
    <row r="16" spans="2:10" ht="15">
      <c r="B16" s="12"/>
      <c r="C16" s="111" t="s">
        <v>55</v>
      </c>
      <c r="D16" s="284"/>
      <c r="E16" s="284"/>
      <c r="F16" s="284"/>
      <c r="G16" s="284"/>
      <c r="H16" s="359"/>
      <c r="I16" s="288"/>
      <c r="J16" s="103"/>
    </row>
    <row r="17" spans="2:10" ht="15">
      <c r="B17" s="12"/>
      <c r="C17" s="111" t="s">
        <v>56</v>
      </c>
      <c r="D17" s="284"/>
      <c r="E17" s="284"/>
      <c r="F17" s="284"/>
      <c r="G17" s="284"/>
      <c r="H17" s="359"/>
      <c r="I17" s="288"/>
      <c r="J17" s="103"/>
    </row>
    <row r="18" spans="2:10" ht="15">
      <c r="B18" s="12"/>
      <c r="C18" s="133"/>
      <c r="D18" s="112"/>
      <c r="E18" s="113"/>
      <c r="F18" s="113"/>
      <c r="G18" s="113"/>
      <c r="H18" s="360"/>
      <c r="I18" s="109"/>
      <c r="J18" s="103"/>
    </row>
    <row r="19" spans="2:10" ht="15">
      <c r="B19" s="12"/>
      <c r="C19" s="108" t="s">
        <v>71</v>
      </c>
      <c r="D19" s="134" t="s">
        <v>5</v>
      </c>
      <c r="E19" s="134" t="s">
        <v>5</v>
      </c>
      <c r="F19" s="134" t="s">
        <v>5</v>
      </c>
      <c r="G19" s="134" t="s">
        <v>5</v>
      </c>
      <c r="H19" s="358" t="s">
        <v>5</v>
      </c>
      <c r="I19" s="109"/>
      <c r="J19" s="103"/>
    </row>
    <row r="20" spans="2:10" ht="15">
      <c r="B20" s="12"/>
      <c r="C20" s="111" t="s">
        <v>55</v>
      </c>
      <c r="D20" s="284"/>
      <c r="E20" s="284"/>
      <c r="F20" s="284"/>
      <c r="G20" s="284"/>
      <c r="H20" s="359"/>
      <c r="I20" s="288"/>
      <c r="J20" s="103"/>
    </row>
    <row r="21" spans="2:10" ht="15">
      <c r="B21" s="12"/>
      <c r="C21" s="111" t="s">
        <v>56</v>
      </c>
      <c r="D21" s="284"/>
      <c r="E21" s="284"/>
      <c r="F21" s="284"/>
      <c r="G21" s="284"/>
      <c r="H21" s="359"/>
      <c r="I21" s="288"/>
      <c r="J21" s="103"/>
    </row>
    <row r="22" spans="2:10" ht="15">
      <c r="B22" s="12"/>
      <c r="C22" s="133"/>
      <c r="D22" s="112"/>
      <c r="E22" s="113"/>
      <c r="F22" s="113"/>
      <c r="G22" s="113"/>
      <c r="H22" s="360"/>
      <c r="I22" s="109"/>
      <c r="J22" s="103"/>
    </row>
    <row r="23" spans="2:10" ht="15">
      <c r="B23" s="132"/>
      <c r="C23" s="183" t="s">
        <v>58</v>
      </c>
      <c r="D23" s="134" t="s">
        <v>5</v>
      </c>
      <c r="E23" s="134" t="s">
        <v>5</v>
      </c>
      <c r="F23" s="134" t="s">
        <v>5</v>
      </c>
      <c r="G23" s="134" t="s">
        <v>5</v>
      </c>
      <c r="H23" s="358" t="s">
        <v>5</v>
      </c>
      <c r="I23" s="109"/>
      <c r="J23" s="103"/>
    </row>
    <row r="24" spans="2:10" ht="15">
      <c r="B24" s="12"/>
      <c r="C24" s="133"/>
      <c r="D24" s="112"/>
      <c r="E24" s="113"/>
      <c r="F24" s="113"/>
      <c r="G24" s="113"/>
      <c r="H24" s="360"/>
      <c r="I24" s="109"/>
      <c r="J24" s="103"/>
    </row>
    <row r="25" spans="2:10" ht="15">
      <c r="B25" s="132"/>
      <c r="C25" s="183" t="s">
        <v>59</v>
      </c>
      <c r="D25" s="134" t="s">
        <v>5</v>
      </c>
      <c r="E25" s="134" t="s">
        <v>5</v>
      </c>
      <c r="F25" s="134" t="s">
        <v>5</v>
      </c>
      <c r="G25" s="134" t="s">
        <v>5</v>
      </c>
      <c r="H25" s="358" t="s">
        <v>5</v>
      </c>
      <c r="I25" s="109"/>
      <c r="J25" s="103"/>
    </row>
    <row r="26" spans="2:10" ht="15">
      <c r="B26" s="132"/>
      <c r="C26" s="111" t="s">
        <v>55</v>
      </c>
      <c r="D26" s="284"/>
      <c r="E26" s="284"/>
      <c r="F26" s="284"/>
      <c r="G26" s="284"/>
      <c r="H26" s="359"/>
      <c r="I26" s="288"/>
      <c r="J26" s="103"/>
    </row>
    <row r="27" spans="2:10" ht="15">
      <c r="B27" s="132"/>
      <c r="C27" s="111" t="s">
        <v>56</v>
      </c>
      <c r="D27" s="289"/>
      <c r="E27" s="289"/>
      <c r="F27" s="289"/>
      <c r="G27" s="289"/>
      <c r="H27" s="359"/>
      <c r="I27" s="288"/>
      <c r="J27" s="103"/>
    </row>
    <row r="28" spans="2:10" ht="15">
      <c r="B28" s="132"/>
      <c r="C28" s="183" t="s">
        <v>60</v>
      </c>
      <c r="D28" s="134" t="s">
        <v>5</v>
      </c>
      <c r="E28" s="134" t="s">
        <v>5</v>
      </c>
      <c r="F28" s="134" t="s">
        <v>5</v>
      </c>
      <c r="G28" s="134" t="s">
        <v>5</v>
      </c>
      <c r="H28" s="358" t="s">
        <v>5</v>
      </c>
      <c r="I28" s="109"/>
      <c r="J28" s="103"/>
    </row>
    <row r="29" spans="2:10" ht="15">
      <c r="B29" s="132"/>
      <c r="C29" s="111" t="s">
        <v>55</v>
      </c>
      <c r="D29" s="284"/>
      <c r="E29" s="284"/>
      <c r="F29" s="284"/>
      <c r="G29" s="284"/>
      <c r="H29" s="359"/>
      <c r="I29" s="288"/>
      <c r="J29" s="103"/>
    </row>
    <row r="30" spans="2:10" ht="15">
      <c r="B30" s="132"/>
      <c r="C30" s="111" t="s">
        <v>56</v>
      </c>
      <c r="D30" s="284"/>
      <c r="E30" s="284"/>
      <c r="F30" s="284"/>
      <c r="G30" s="284"/>
      <c r="H30" s="359"/>
      <c r="I30" s="288"/>
      <c r="J30" s="103"/>
    </row>
    <row r="31" spans="2:10" ht="15">
      <c r="B31" s="132"/>
      <c r="C31" s="108"/>
      <c r="D31" s="112"/>
      <c r="E31" s="113"/>
      <c r="F31" s="113"/>
      <c r="G31" s="113"/>
      <c r="H31" s="360"/>
      <c r="I31" s="109"/>
      <c r="J31" s="103"/>
    </row>
    <row r="32" spans="2:10" ht="30">
      <c r="B32" s="132"/>
      <c r="C32" s="293" t="s">
        <v>173</v>
      </c>
      <c r="D32" s="134" t="s">
        <v>5</v>
      </c>
      <c r="E32" s="134" t="s">
        <v>5</v>
      </c>
      <c r="F32" s="134" t="s">
        <v>5</v>
      </c>
      <c r="G32" s="134" t="s">
        <v>5</v>
      </c>
      <c r="H32" s="358" t="s">
        <v>5</v>
      </c>
      <c r="I32" s="109"/>
      <c r="J32" s="103"/>
    </row>
    <row r="33" spans="2:10" ht="30">
      <c r="B33" s="132"/>
      <c r="C33" s="293" t="s">
        <v>200</v>
      </c>
      <c r="D33" s="134" t="s">
        <v>5</v>
      </c>
      <c r="E33" s="134" t="s">
        <v>5</v>
      </c>
      <c r="F33" s="134" t="s">
        <v>5</v>
      </c>
      <c r="G33" s="134" t="s">
        <v>5</v>
      </c>
      <c r="H33" s="358" t="s">
        <v>5</v>
      </c>
      <c r="I33" s="109"/>
      <c r="J33" s="103"/>
    </row>
    <row r="34" spans="2:10" ht="15">
      <c r="B34" s="132"/>
      <c r="C34" s="111" t="s">
        <v>55</v>
      </c>
      <c r="D34" s="284"/>
      <c r="E34" s="284"/>
      <c r="F34" s="284"/>
      <c r="G34" s="284"/>
      <c r="H34" s="359"/>
      <c r="I34" s="288"/>
      <c r="J34" s="103"/>
    </row>
    <row r="35" spans="2:10" ht="15">
      <c r="B35" s="132"/>
      <c r="C35" s="111" t="s">
        <v>56</v>
      </c>
      <c r="D35" s="284"/>
      <c r="E35" s="284"/>
      <c r="F35" s="284"/>
      <c r="G35" s="284"/>
      <c r="H35" s="359"/>
      <c r="I35" s="288"/>
      <c r="J35" s="103"/>
    </row>
    <row r="36" spans="2:10" ht="15">
      <c r="B36" s="12"/>
      <c r="C36" s="108"/>
      <c r="D36" s="112"/>
      <c r="E36" s="113"/>
      <c r="F36" s="113"/>
      <c r="G36" s="113"/>
      <c r="H36" s="360"/>
      <c r="I36" s="109"/>
      <c r="J36" s="103"/>
    </row>
    <row r="37" spans="2:10" ht="15">
      <c r="B37" s="12"/>
      <c r="C37" s="183" t="s">
        <v>63</v>
      </c>
      <c r="D37" s="134" t="s">
        <v>5</v>
      </c>
      <c r="E37" s="134" t="s">
        <v>5</v>
      </c>
      <c r="F37" s="134" t="s">
        <v>5</v>
      </c>
      <c r="G37" s="134" t="s">
        <v>5</v>
      </c>
      <c r="H37" s="358" t="s">
        <v>5</v>
      </c>
      <c r="I37" s="109"/>
      <c r="J37" s="103"/>
    </row>
    <row r="38" spans="2:10" ht="15">
      <c r="B38" s="12"/>
      <c r="C38" s="111" t="s">
        <v>55</v>
      </c>
      <c r="D38" s="284"/>
      <c r="E38" s="284"/>
      <c r="F38" s="284"/>
      <c r="G38" s="284"/>
      <c r="H38" s="359"/>
      <c r="I38" s="288"/>
      <c r="J38" s="103"/>
    </row>
    <row r="39" spans="2:10" ht="15">
      <c r="B39" s="12"/>
      <c r="C39" s="111" t="s">
        <v>56</v>
      </c>
      <c r="D39" s="284"/>
      <c r="E39" s="284"/>
      <c r="F39" s="284"/>
      <c r="G39" s="284"/>
      <c r="H39" s="359"/>
      <c r="I39" s="288"/>
      <c r="J39" s="103"/>
    </row>
    <row r="40" spans="2:10" ht="15">
      <c r="B40" s="12"/>
      <c r="C40" s="111" t="s">
        <v>57</v>
      </c>
      <c r="D40" s="284"/>
      <c r="E40" s="284"/>
      <c r="F40" s="284"/>
      <c r="G40" s="284"/>
      <c r="H40" s="359"/>
      <c r="I40" s="288"/>
      <c r="J40" s="103"/>
    </row>
    <row r="41" spans="2:10" ht="15.75" thickBot="1">
      <c r="B41" s="12"/>
      <c r="C41" s="108"/>
      <c r="D41" s="112"/>
      <c r="E41" s="113"/>
      <c r="F41" s="113"/>
      <c r="G41" s="113"/>
      <c r="H41" s="360"/>
      <c r="I41" s="109"/>
      <c r="J41" s="103"/>
    </row>
    <row r="42" spans="2:10" ht="17.25" thickBot="1" thickTop="1">
      <c r="B42" s="12"/>
      <c r="C42" s="184" t="s">
        <v>72</v>
      </c>
      <c r="D42" s="134" t="s">
        <v>5</v>
      </c>
      <c r="E42" s="134" t="s">
        <v>5</v>
      </c>
      <c r="F42" s="134" t="s">
        <v>5</v>
      </c>
      <c r="G42" s="134" t="s">
        <v>5</v>
      </c>
      <c r="H42" s="358" t="s">
        <v>5</v>
      </c>
      <c r="I42" s="116"/>
      <c r="J42" s="100"/>
    </row>
    <row r="43" spans="2:10" ht="16.5" thickTop="1">
      <c r="B43" s="12"/>
      <c r="C43" s="185" t="s">
        <v>65</v>
      </c>
      <c r="D43" s="45"/>
      <c r="E43" s="135"/>
      <c r="F43" s="135"/>
      <c r="G43" s="114"/>
      <c r="H43" s="114"/>
      <c r="I43" s="135"/>
      <c r="J43" s="103"/>
    </row>
    <row r="44" spans="2:10" ht="15.75">
      <c r="B44" s="12"/>
      <c r="C44" s="136"/>
      <c r="D44" s="137"/>
      <c r="E44" s="135"/>
      <c r="F44" s="135"/>
      <c r="G44" s="135"/>
      <c r="H44" s="135"/>
      <c r="I44" s="135"/>
      <c r="J44" s="103"/>
    </row>
    <row r="45" spans="2:10" ht="15.75">
      <c r="B45" s="12"/>
      <c r="C45" s="72" t="s">
        <v>168</v>
      </c>
      <c r="D45" s="31"/>
      <c r="E45" s="135"/>
      <c r="F45" s="135"/>
      <c r="G45" s="135"/>
      <c r="H45" s="135"/>
      <c r="I45" s="135"/>
      <c r="J45" s="103"/>
    </row>
    <row r="46" spans="2:10" ht="15.75">
      <c r="B46" s="12"/>
      <c r="C46" s="118" t="s">
        <v>66</v>
      </c>
      <c r="D46" s="31"/>
      <c r="E46" s="135"/>
      <c r="F46" s="135"/>
      <c r="G46" s="135"/>
      <c r="H46" s="135"/>
      <c r="I46" s="135"/>
      <c r="J46" s="103"/>
    </row>
    <row r="47" spans="2:10" ht="15.75" thickBot="1">
      <c r="B47" s="138"/>
      <c r="C47" s="120"/>
      <c r="D47" s="121"/>
      <c r="E47" s="121"/>
      <c r="F47" s="121"/>
      <c r="G47" s="121"/>
      <c r="H47" s="121"/>
      <c r="I47" s="121"/>
      <c r="J47" s="122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4">
      <selection activeCell="E32" sqref="E32:F32"/>
    </sheetView>
  </sheetViews>
  <sheetFormatPr defaultColWidth="8.88671875" defaultRowHeight="15"/>
  <cols>
    <col min="1" max="1" width="0" style="0" hidden="1" customWidth="1"/>
    <col min="3" max="3" width="65.99609375" style="0" customWidth="1"/>
    <col min="4" max="8" width="9.99609375" style="0" customWidth="1"/>
    <col min="9" max="9" width="39.6640625" style="0" customWidth="1"/>
  </cols>
  <sheetData>
    <row r="1" spans="3:10" ht="18">
      <c r="C1" s="187" t="s">
        <v>144</v>
      </c>
      <c r="D1" s="3"/>
      <c r="E1" s="2"/>
      <c r="F1" s="2"/>
      <c r="G1" s="2"/>
      <c r="H1" s="2"/>
      <c r="I1" s="2"/>
      <c r="J1" s="2"/>
    </row>
    <row r="2" spans="2:10" ht="32.25" thickBot="1">
      <c r="B2" s="124"/>
      <c r="C2" s="82"/>
      <c r="D2" s="83"/>
      <c r="E2" s="2"/>
      <c r="F2" s="2"/>
      <c r="G2" s="2"/>
      <c r="H2" s="2"/>
      <c r="I2" s="2"/>
      <c r="J2" s="2"/>
    </row>
    <row r="3" spans="2:10" ht="15.75" thickTop="1">
      <c r="B3" s="125"/>
      <c r="C3" s="85"/>
      <c r="D3" s="86"/>
      <c r="E3" s="87"/>
      <c r="F3" s="87"/>
      <c r="G3" s="87"/>
      <c r="H3" s="87"/>
      <c r="I3" s="87"/>
      <c r="J3" s="88"/>
    </row>
    <row r="4" spans="2:10" ht="15">
      <c r="B4" s="12"/>
      <c r="C4" s="176" t="s">
        <v>25</v>
      </c>
      <c r="D4" s="90"/>
      <c r="E4" s="91"/>
      <c r="F4" s="91" t="s">
        <v>73</v>
      </c>
      <c r="G4" s="91"/>
      <c r="H4" s="91"/>
      <c r="I4" s="126"/>
      <c r="J4" s="93"/>
    </row>
    <row r="5" spans="2:10" ht="15.75">
      <c r="B5" s="12"/>
      <c r="C5" s="176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27"/>
      <c r="J5" s="93"/>
    </row>
    <row r="6" spans="2:10" ht="15.75">
      <c r="B6" s="12"/>
      <c r="C6" s="338" t="str">
        <f>Fedőlap!E13</f>
        <v>Dátum: 2009.10.19.</v>
      </c>
      <c r="D6" s="281"/>
      <c r="E6" s="281"/>
      <c r="F6" s="281"/>
      <c r="G6" s="281"/>
      <c r="H6" s="21"/>
      <c r="I6" s="96"/>
      <c r="J6" s="93"/>
    </row>
    <row r="7" spans="2:10" ht="16.5" thickBot="1">
      <c r="B7" s="12"/>
      <c r="C7" s="128"/>
      <c r="D7" s="98"/>
      <c r="E7" s="98"/>
      <c r="F7" s="98"/>
      <c r="G7" s="98"/>
      <c r="H7" s="129"/>
      <c r="I7" s="33"/>
      <c r="J7" s="93"/>
    </row>
    <row r="8" spans="2:10" ht="17.25" thickBot="1" thickTop="1">
      <c r="B8" s="12"/>
      <c r="C8" s="186" t="s">
        <v>74</v>
      </c>
      <c r="D8" s="299">
        <v>-81375</v>
      </c>
      <c r="E8" s="299">
        <v>-156510</v>
      </c>
      <c r="F8" s="299">
        <v>-53858</v>
      </c>
      <c r="G8" s="299">
        <v>15566</v>
      </c>
      <c r="H8" s="314">
        <v>-73999.6000000001</v>
      </c>
      <c r="I8" s="131"/>
      <c r="J8" s="100"/>
    </row>
    <row r="9" spans="2:10" ht="15.75" customHeight="1" thickTop="1">
      <c r="B9" s="12"/>
      <c r="C9" s="179" t="s">
        <v>165</v>
      </c>
      <c r="D9" s="350" t="s">
        <v>166</v>
      </c>
      <c r="E9" s="350" t="s">
        <v>166</v>
      </c>
      <c r="F9" s="350" t="s">
        <v>166</v>
      </c>
      <c r="G9" s="350" t="s">
        <v>166</v>
      </c>
      <c r="H9" s="350" t="s">
        <v>166</v>
      </c>
      <c r="I9" s="297"/>
      <c r="J9" s="103"/>
    </row>
    <row r="10" spans="2:10" ht="9.75" customHeight="1">
      <c r="B10" s="12"/>
      <c r="C10" s="101"/>
      <c r="D10" s="302"/>
      <c r="E10" s="303"/>
      <c r="F10" s="303"/>
      <c r="G10" s="303"/>
      <c r="H10" s="319"/>
      <c r="I10" s="107"/>
      <c r="J10" s="103"/>
    </row>
    <row r="11" spans="2:10" ht="15">
      <c r="B11" s="132"/>
      <c r="C11" s="182" t="s">
        <v>49</v>
      </c>
      <c r="D11" s="301">
        <f>+SUM(D12:D14)</f>
        <v>-16985</v>
      </c>
      <c r="E11" s="301">
        <f>+SUM(E12:E14)</f>
        <v>-10839</v>
      </c>
      <c r="F11" s="301">
        <f>+SUM(F12:F14)</f>
        <v>-25311</v>
      </c>
      <c r="G11" s="301">
        <f>+SUM(G12:G14)</f>
        <v>-16580</v>
      </c>
      <c r="H11" s="320">
        <v>900</v>
      </c>
      <c r="I11" s="109"/>
      <c r="J11" s="103"/>
    </row>
    <row r="12" spans="2:10" ht="15">
      <c r="B12" s="12"/>
      <c r="C12" s="108" t="s">
        <v>68</v>
      </c>
      <c r="D12" s="300">
        <v>-6194</v>
      </c>
      <c r="E12" s="300">
        <v>-5430</v>
      </c>
      <c r="F12" s="300">
        <v>-6547</v>
      </c>
      <c r="G12" s="300">
        <v>-7434</v>
      </c>
      <c r="H12" s="320">
        <v>1500</v>
      </c>
      <c r="I12" s="109"/>
      <c r="J12" s="103"/>
    </row>
    <row r="13" spans="2:10" ht="15">
      <c r="B13" s="12"/>
      <c r="C13" s="108" t="s">
        <v>69</v>
      </c>
      <c r="D13" s="312">
        <v>-10633</v>
      </c>
      <c r="E13" s="312">
        <v>-7711</v>
      </c>
      <c r="F13" s="312">
        <v>-18207</v>
      </c>
      <c r="G13" s="312">
        <v>-16270</v>
      </c>
      <c r="H13" s="321">
        <v>-600</v>
      </c>
      <c r="I13" s="109"/>
      <c r="J13" s="103"/>
    </row>
    <row r="14" spans="2:10" ht="15">
      <c r="B14" s="12"/>
      <c r="C14" s="108" t="s">
        <v>70</v>
      </c>
      <c r="D14" s="313">
        <v>-158</v>
      </c>
      <c r="E14" s="313">
        <v>2302</v>
      </c>
      <c r="F14" s="313">
        <v>-557</v>
      </c>
      <c r="G14" s="313">
        <v>7124</v>
      </c>
      <c r="H14" s="321">
        <v>0</v>
      </c>
      <c r="I14" s="109"/>
      <c r="J14" s="103"/>
    </row>
    <row r="15" spans="2:10" ht="15">
      <c r="B15" s="12"/>
      <c r="C15" s="291" t="s">
        <v>167</v>
      </c>
      <c r="D15" s="313" t="s">
        <v>154</v>
      </c>
      <c r="E15" s="313" t="s">
        <v>154</v>
      </c>
      <c r="F15" s="313" t="s">
        <v>154</v>
      </c>
      <c r="G15" s="313" t="s">
        <v>154</v>
      </c>
      <c r="H15" s="313" t="s">
        <v>154</v>
      </c>
      <c r="I15" s="109"/>
      <c r="J15" s="103"/>
    </row>
    <row r="16" spans="2:10" ht="15">
      <c r="B16" s="12"/>
      <c r="C16" s="111" t="s">
        <v>55</v>
      </c>
      <c r="D16" s="322"/>
      <c r="E16" s="322"/>
      <c r="F16" s="322"/>
      <c r="G16" s="322"/>
      <c r="H16" s="323"/>
      <c r="I16" s="288"/>
      <c r="J16" s="103"/>
    </row>
    <row r="17" spans="2:10" ht="15">
      <c r="B17" s="12"/>
      <c r="C17" s="111" t="s">
        <v>56</v>
      </c>
      <c r="D17" s="322"/>
      <c r="E17" s="322"/>
      <c r="F17" s="322"/>
      <c r="G17" s="322"/>
      <c r="H17" s="323"/>
      <c r="I17" s="288"/>
      <c r="J17" s="103"/>
    </row>
    <row r="18" spans="2:10" ht="15">
      <c r="B18" s="12"/>
      <c r="C18" s="133"/>
      <c r="D18" s="307"/>
      <c r="E18" s="308"/>
      <c r="F18" s="308"/>
      <c r="G18" s="308"/>
      <c r="H18" s="324"/>
      <c r="I18" s="109"/>
      <c r="J18" s="103"/>
    </row>
    <row r="19" spans="2:10" ht="15">
      <c r="B19" s="12"/>
      <c r="C19" s="108" t="s">
        <v>71</v>
      </c>
      <c r="D19" s="300" t="s">
        <v>5</v>
      </c>
      <c r="E19" s="300" t="s">
        <v>5</v>
      </c>
      <c r="F19" s="300" t="s">
        <v>5</v>
      </c>
      <c r="G19" s="300" t="s">
        <v>5</v>
      </c>
      <c r="H19" s="320" t="s">
        <v>5</v>
      </c>
      <c r="I19" s="109"/>
      <c r="J19" s="103"/>
    </row>
    <row r="20" spans="2:10" ht="15">
      <c r="B20" s="132"/>
      <c r="C20" s="111" t="s">
        <v>55</v>
      </c>
      <c r="D20" s="322"/>
      <c r="E20" s="322"/>
      <c r="F20" s="322"/>
      <c r="G20" s="322"/>
      <c r="H20" s="323"/>
      <c r="I20" s="288"/>
      <c r="J20" s="103"/>
    </row>
    <row r="21" spans="2:10" ht="15">
      <c r="B21" s="132"/>
      <c r="C21" s="111" t="s">
        <v>56</v>
      </c>
      <c r="D21" s="325"/>
      <c r="E21" s="325"/>
      <c r="F21" s="325"/>
      <c r="G21" s="325"/>
      <c r="H21" s="323"/>
      <c r="I21" s="288"/>
      <c r="J21" s="103"/>
    </row>
    <row r="22" spans="2:10" ht="15">
      <c r="B22" s="132"/>
      <c r="C22" s="133"/>
      <c r="D22" s="307"/>
      <c r="E22" s="308"/>
      <c r="F22" s="308"/>
      <c r="G22" s="308"/>
      <c r="H22" s="324"/>
      <c r="I22" s="109"/>
      <c r="J22" s="103"/>
    </row>
    <row r="23" spans="2:10" ht="15">
      <c r="B23" s="132"/>
      <c r="C23" s="183" t="s">
        <v>58</v>
      </c>
      <c r="D23" s="300">
        <v>-255</v>
      </c>
      <c r="E23" s="300">
        <v>-1094</v>
      </c>
      <c r="F23" s="301">
        <v>-860</v>
      </c>
      <c r="G23" s="301">
        <v>-1795</v>
      </c>
      <c r="H23" s="320">
        <v>0</v>
      </c>
      <c r="I23" s="109"/>
      <c r="J23" s="103"/>
    </row>
    <row r="24" spans="2:10" ht="15">
      <c r="B24" s="132"/>
      <c r="C24" s="133"/>
      <c r="D24" s="307"/>
      <c r="E24" s="308"/>
      <c r="F24" s="308"/>
      <c r="G24" s="308"/>
      <c r="H24" s="324"/>
      <c r="I24" s="109"/>
      <c r="J24" s="103"/>
    </row>
    <row r="25" spans="2:10" ht="15">
      <c r="B25" s="132"/>
      <c r="C25" s="183" t="s">
        <v>59</v>
      </c>
      <c r="D25" s="300">
        <f>D26+D27</f>
        <v>3178</v>
      </c>
      <c r="E25" s="300">
        <f>E26+E27</f>
        <v>574</v>
      </c>
      <c r="F25" s="300">
        <f>F26+F27</f>
        <v>903</v>
      </c>
      <c r="G25" s="300">
        <f>G26+G27</f>
        <v>826</v>
      </c>
      <c r="H25" s="320">
        <v>0</v>
      </c>
      <c r="I25" s="109"/>
      <c r="J25" s="103"/>
    </row>
    <row r="26" spans="2:10" ht="15">
      <c r="B26" s="132"/>
      <c r="C26" s="111" t="s">
        <v>55</v>
      </c>
      <c r="D26" s="322">
        <v>3178</v>
      </c>
      <c r="E26" s="322">
        <v>574</v>
      </c>
      <c r="F26" s="322">
        <v>903</v>
      </c>
      <c r="G26" s="322">
        <v>826</v>
      </c>
      <c r="H26" s="323">
        <v>0</v>
      </c>
      <c r="I26" s="283" t="s">
        <v>82</v>
      </c>
      <c r="J26" s="103"/>
    </row>
    <row r="27" spans="2:10" ht="15">
      <c r="B27" s="132"/>
      <c r="C27" s="111" t="s">
        <v>56</v>
      </c>
      <c r="D27" s="325"/>
      <c r="E27" s="325"/>
      <c r="F27" s="325"/>
      <c r="G27" s="325"/>
      <c r="H27" s="323"/>
      <c r="I27" s="282"/>
      <c r="J27" s="103"/>
    </row>
    <row r="28" spans="2:10" ht="15">
      <c r="B28" s="12"/>
      <c r="C28" s="183" t="s">
        <v>60</v>
      </c>
      <c r="D28" s="300">
        <v>-23068.615384615376</v>
      </c>
      <c r="E28" s="300">
        <v>-22351</v>
      </c>
      <c r="F28" s="300">
        <v>61076</v>
      </c>
      <c r="G28" s="300">
        <v>37873</v>
      </c>
      <c r="H28" s="320">
        <v>-15000</v>
      </c>
      <c r="I28" s="110"/>
      <c r="J28" s="103"/>
    </row>
    <row r="29" spans="2:10" ht="15">
      <c r="B29" s="12"/>
      <c r="C29" s="111" t="s">
        <v>55</v>
      </c>
      <c r="D29" s="322">
        <v>-9910</v>
      </c>
      <c r="E29" s="322">
        <v>-8902</v>
      </c>
      <c r="F29" s="322">
        <v>4603</v>
      </c>
      <c r="G29" s="322">
        <v>7346</v>
      </c>
      <c r="H29" s="323">
        <v>-10000</v>
      </c>
      <c r="I29" s="286" t="s">
        <v>76</v>
      </c>
      <c r="J29" s="103"/>
    </row>
    <row r="30" spans="2:10" ht="15">
      <c r="B30" s="12"/>
      <c r="C30" s="111" t="s">
        <v>56</v>
      </c>
      <c r="D30" s="322">
        <v>-10923</v>
      </c>
      <c r="E30" s="322">
        <v>-616</v>
      </c>
      <c r="F30" s="322">
        <v>43202</v>
      </c>
      <c r="G30" s="322">
        <v>33021</v>
      </c>
      <c r="H30" s="323">
        <v>0</v>
      </c>
      <c r="I30" s="283" t="s">
        <v>77</v>
      </c>
      <c r="J30" s="103"/>
    </row>
    <row r="31" spans="2:10" ht="15">
      <c r="B31" s="132"/>
      <c r="C31" s="108"/>
      <c r="D31" s="307"/>
      <c r="E31" s="308"/>
      <c r="F31" s="308"/>
      <c r="G31" s="308"/>
      <c r="H31" s="324"/>
      <c r="I31" s="109"/>
      <c r="J31" s="103"/>
    </row>
    <row r="32" spans="2:10" ht="30">
      <c r="B32" s="132"/>
      <c r="C32" s="293" t="s">
        <v>170</v>
      </c>
      <c r="D32" s="300" t="s">
        <v>5</v>
      </c>
      <c r="E32" s="320" t="s">
        <v>5</v>
      </c>
      <c r="F32" s="320" t="s">
        <v>5</v>
      </c>
      <c r="G32" s="300" t="s">
        <v>5</v>
      </c>
      <c r="H32" s="320" t="s">
        <v>5</v>
      </c>
      <c r="I32" s="109"/>
      <c r="J32" s="103"/>
    </row>
    <row r="33" spans="2:10" ht="30">
      <c r="B33" s="12"/>
      <c r="C33" s="293" t="s">
        <v>201</v>
      </c>
      <c r="D33" s="300" t="s">
        <v>5</v>
      </c>
      <c r="E33" s="300" t="s">
        <v>5</v>
      </c>
      <c r="F33" s="300">
        <f>SUM(F34:F35)</f>
        <v>-297</v>
      </c>
      <c r="G33" s="300">
        <f>G34</f>
        <v>117</v>
      </c>
      <c r="H33" s="320">
        <v>-200.02625</v>
      </c>
      <c r="I33" s="109"/>
      <c r="J33" s="103"/>
    </row>
    <row r="34" spans="2:10" ht="15">
      <c r="B34" s="132"/>
      <c r="C34" s="111" t="s">
        <v>55</v>
      </c>
      <c r="D34" s="322"/>
      <c r="E34" s="322"/>
      <c r="F34" s="322">
        <v>-297</v>
      </c>
      <c r="G34" s="322">
        <v>117</v>
      </c>
      <c r="H34" s="323">
        <v>-200.02625</v>
      </c>
      <c r="I34" s="282" t="s">
        <v>152</v>
      </c>
      <c r="J34" s="103"/>
    </row>
    <row r="35" spans="2:10" ht="15">
      <c r="B35" s="132"/>
      <c r="C35" s="111" t="s">
        <v>56</v>
      </c>
      <c r="D35" s="322"/>
      <c r="E35" s="322"/>
      <c r="F35" s="322"/>
      <c r="G35" s="322"/>
      <c r="H35" s="323"/>
      <c r="I35" s="288"/>
      <c r="J35" s="103"/>
    </row>
    <row r="36" spans="2:10" ht="15">
      <c r="B36" s="139"/>
      <c r="C36" s="108"/>
      <c r="D36" s="307"/>
      <c r="E36" s="308"/>
      <c r="F36" s="308"/>
      <c r="G36" s="308"/>
      <c r="H36" s="324"/>
      <c r="I36" s="109"/>
      <c r="J36" s="103"/>
    </row>
    <row r="37" spans="2:10" ht="15">
      <c r="B37" s="12"/>
      <c r="C37" s="183" t="s">
        <v>63</v>
      </c>
      <c r="D37" s="300">
        <f>D38+D39+D40</f>
        <v>4617</v>
      </c>
      <c r="E37" s="300">
        <f>E38+E39+E40</f>
        <v>4686</v>
      </c>
      <c r="F37" s="300">
        <f>F38+F39+F40</f>
        <v>-3389</v>
      </c>
      <c r="G37" s="300">
        <v>5801</v>
      </c>
      <c r="H37" s="320">
        <v>0</v>
      </c>
      <c r="I37" s="109"/>
      <c r="J37" s="103"/>
    </row>
    <row r="38" spans="2:10" ht="15">
      <c r="B38" s="12"/>
      <c r="C38" s="111" t="s">
        <v>55</v>
      </c>
      <c r="D38" s="322">
        <v>4617</v>
      </c>
      <c r="E38" s="322">
        <v>4686</v>
      </c>
      <c r="F38" s="322">
        <v>3561</v>
      </c>
      <c r="G38" s="322">
        <v>5801</v>
      </c>
      <c r="H38" s="323"/>
      <c r="I38" s="282" t="s">
        <v>150</v>
      </c>
      <c r="J38" s="103"/>
    </row>
    <row r="39" spans="2:10" ht="15">
      <c r="B39" s="12"/>
      <c r="C39" s="111" t="s">
        <v>56</v>
      </c>
      <c r="D39" s="322"/>
      <c r="E39" s="322"/>
      <c r="F39" s="322">
        <v>-6950</v>
      </c>
      <c r="G39" s="322"/>
      <c r="H39" s="323"/>
      <c r="I39" s="282" t="s">
        <v>83</v>
      </c>
      <c r="J39" s="103"/>
    </row>
    <row r="40" spans="2:10" ht="15">
      <c r="B40" s="12"/>
      <c r="C40" s="111" t="s">
        <v>57</v>
      </c>
      <c r="D40" s="322"/>
      <c r="E40" s="322"/>
      <c r="F40" s="322"/>
      <c r="G40" s="322"/>
      <c r="H40" s="323"/>
      <c r="I40" s="288"/>
      <c r="J40" s="103"/>
    </row>
    <row r="41" spans="2:10" ht="15.75" thickBot="1">
      <c r="B41" s="12"/>
      <c r="C41" s="108"/>
      <c r="D41" s="326"/>
      <c r="E41" s="327"/>
      <c r="F41" s="327"/>
      <c r="G41" s="327"/>
      <c r="H41" s="328"/>
      <c r="I41" s="107"/>
      <c r="J41" s="103"/>
    </row>
    <row r="42" spans="2:10" ht="17.25" thickBot="1" thickTop="1">
      <c r="B42" s="12"/>
      <c r="C42" s="184" t="s">
        <v>78</v>
      </c>
      <c r="D42" s="299">
        <f>D8+D11+D23+D25+D28+D37</f>
        <v>-113888.61538461538</v>
      </c>
      <c r="E42" s="299">
        <f>E8+E11+E23+E25+E28+E37</f>
        <v>-185534</v>
      </c>
      <c r="F42" s="299">
        <f>F8+F11+F23+F25+F28+F33+F37</f>
        <v>-21736</v>
      </c>
      <c r="G42" s="299">
        <f>G8+G11+G23+G25+G28+G33+G37</f>
        <v>41808</v>
      </c>
      <c r="H42" s="314">
        <f>H8+H11+H23+H25+H28+H33+H37</f>
        <v>-88299.62625000009</v>
      </c>
      <c r="I42" s="116"/>
      <c r="J42" s="100"/>
    </row>
    <row r="43" spans="2:10" ht="16.5" thickTop="1">
      <c r="B43" s="12"/>
      <c r="C43" s="185" t="s">
        <v>65</v>
      </c>
      <c r="D43" s="45"/>
      <c r="E43" s="135"/>
      <c r="F43" s="135"/>
      <c r="G43" s="114"/>
      <c r="H43" s="114"/>
      <c r="I43" s="135"/>
      <c r="J43" s="103"/>
    </row>
    <row r="44" spans="2:10" ht="15.75">
      <c r="B44" s="12"/>
      <c r="C44" s="136"/>
      <c r="D44" s="137"/>
      <c r="E44" s="135"/>
      <c r="F44" s="135"/>
      <c r="G44" s="135"/>
      <c r="H44" s="135"/>
      <c r="I44" s="135"/>
      <c r="J44" s="103"/>
    </row>
    <row r="45" spans="2:10" ht="15.75">
      <c r="B45" s="12"/>
      <c r="C45" s="72" t="s">
        <v>168</v>
      </c>
      <c r="D45" s="31"/>
      <c r="E45" s="135"/>
      <c r="F45" s="135"/>
      <c r="G45" s="135"/>
      <c r="H45" s="135"/>
      <c r="I45" s="135"/>
      <c r="J45" s="103"/>
    </row>
    <row r="46" spans="2:10" ht="15.75">
      <c r="B46" s="12"/>
      <c r="C46" s="118" t="s">
        <v>66</v>
      </c>
      <c r="D46" s="31"/>
      <c r="E46" s="135"/>
      <c r="F46" s="135"/>
      <c r="G46" s="135"/>
      <c r="H46" s="135"/>
      <c r="I46" s="135"/>
      <c r="J46" s="103"/>
    </row>
    <row r="47" spans="2:10" ht="15.75" thickBot="1">
      <c r="B47" s="138"/>
      <c r="C47" s="120"/>
      <c r="D47" s="121"/>
      <c r="E47" s="121"/>
      <c r="F47" s="121"/>
      <c r="G47" s="121"/>
      <c r="H47" s="121"/>
      <c r="I47" s="121"/>
      <c r="J47" s="122"/>
    </row>
    <row r="48" spans="2:10" ht="15.75" thickTop="1">
      <c r="B48" s="124"/>
      <c r="C48" s="123"/>
      <c r="D48" s="2"/>
      <c r="E48" s="2"/>
      <c r="F48" s="2"/>
      <c r="G48" s="2"/>
      <c r="H48" s="2"/>
      <c r="I48" s="2"/>
      <c r="J48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1">
      <selection activeCell="C52" sqref="C52"/>
    </sheetView>
  </sheetViews>
  <sheetFormatPr defaultColWidth="8.88671875" defaultRowHeight="15"/>
  <cols>
    <col min="1" max="1" width="0" style="0" hidden="1" customWidth="1"/>
    <col min="3" max="3" width="71.6640625" style="0" customWidth="1"/>
    <col min="4" max="8" width="9.99609375" style="0" customWidth="1"/>
    <col min="9" max="9" width="39.88671875" style="0" customWidth="1"/>
  </cols>
  <sheetData>
    <row r="1" spans="3:10" ht="18">
      <c r="C1" s="187" t="s">
        <v>143</v>
      </c>
      <c r="D1" s="3"/>
      <c r="E1" s="2"/>
      <c r="F1" s="2"/>
      <c r="G1" s="2"/>
      <c r="H1" s="2"/>
      <c r="I1" s="2"/>
      <c r="J1" s="2"/>
    </row>
    <row r="2" spans="2:10" ht="32.25" thickBot="1">
      <c r="B2" s="124"/>
      <c r="C2" s="82"/>
      <c r="D2" s="83"/>
      <c r="E2" s="2"/>
      <c r="F2" s="2"/>
      <c r="G2" s="2"/>
      <c r="H2" s="2"/>
      <c r="I2" s="2"/>
      <c r="J2" s="2"/>
    </row>
    <row r="3" spans="2:10" ht="15.75" thickTop="1">
      <c r="B3" s="125"/>
      <c r="C3" s="85"/>
      <c r="D3" s="86"/>
      <c r="E3" s="87"/>
      <c r="F3" s="87"/>
      <c r="G3" s="87"/>
      <c r="H3" s="87"/>
      <c r="I3" s="140"/>
      <c r="J3" s="88"/>
    </row>
    <row r="4" spans="2:10" ht="15">
      <c r="B4" s="12"/>
      <c r="C4" s="175" t="s">
        <v>25</v>
      </c>
      <c r="D4" s="90"/>
      <c r="E4" s="91"/>
      <c r="F4" s="91" t="s">
        <v>73</v>
      </c>
      <c r="G4" s="91"/>
      <c r="H4" s="91"/>
      <c r="I4" s="126"/>
      <c r="J4" s="141"/>
    </row>
    <row r="5" spans="2:10" ht="15.75">
      <c r="B5" s="12"/>
      <c r="C5" s="176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27"/>
      <c r="J5" s="141"/>
    </row>
    <row r="6" spans="2:10" ht="15.75">
      <c r="B6" s="12"/>
      <c r="C6" s="338" t="str">
        <f>Fedőlap!E13</f>
        <v>Dátum: 2009.10.19.</v>
      </c>
      <c r="D6" s="281"/>
      <c r="E6" s="281"/>
      <c r="F6" s="281"/>
      <c r="G6" s="281"/>
      <c r="H6" s="21"/>
      <c r="I6" s="127"/>
      <c r="J6" s="141"/>
    </row>
    <row r="7" spans="2:10" ht="16.5" thickBot="1">
      <c r="B7" s="12"/>
      <c r="C7" s="128"/>
      <c r="D7" s="98"/>
      <c r="E7" s="98"/>
      <c r="F7" s="98"/>
      <c r="G7" s="98"/>
      <c r="H7" s="129"/>
      <c r="I7" s="30"/>
      <c r="J7" s="141"/>
    </row>
    <row r="8" spans="2:10" ht="17.25" thickBot="1" thickTop="1">
      <c r="B8" s="12"/>
      <c r="C8" s="186" t="s">
        <v>79</v>
      </c>
      <c r="D8" s="299">
        <v>-468807</v>
      </c>
      <c r="E8" s="299">
        <v>-130793</v>
      </c>
      <c r="F8" s="299">
        <v>27614</v>
      </c>
      <c r="G8" s="299">
        <v>-67494</v>
      </c>
      <c r="H8" s="314">
        <v>-155631.2</v>
      </c>
      <c r="I8" s="142"/>
      <c r="J8" s="100"/>
    </row>
    <row r="9" spans="2:10" ht="16.5" thickTop="1">
      <c r="B9" s="12"/>
      <c r="C9" s="179" t="s">
        <v>165</v>
      </c>
      <c r="D9" s="350" t="s">
        <v>166</v>
      </c>
      <c r="E9" s="350" t="s">
        <v>166</v>
      </c>
      <c r="F9" s="350" t="s">
        <v>166</v>
      </c>
      <c r="G9" s="350" t="s">
        <v>166</v>
      </c>
      <c r="H9" s="350" t="s">
        <v>166</v>
      </c>
      <c r="I9" s="297"/>
      <c r="J9" s="103"/>
    </row>
    <row r="10" spans="2:10" ht="9" customHeight="1">
      <c r="B10" s="12"/>
      <c r="C10" s="101"/>
      <c r="D10" s="302"/>
      <c r="E10" s="303"/>
      <c r="F10" s="303"/>
      <c r="G10" s="303"/>
      <c r="H10" s="329"/>
      <c r="I10" s="107"/>
      <c r="J10" s="103"/>
    </row>
    <row r="11" spans="2:10" ht="15">
      <c r="B11" s="132"/>
      <c r="C11" s="182" t="s">
        <v>49</v>
      </c>
      <c r="D11" s="301">
        <f>D12+D13</f>
        <v>1138</v>
      </c>
      <c r="E11" s="301">
        <f>E12+E13</f>
        <v>977</v>
      </c>
      <c r="F11" s="301">
        <f>SUM(F12:F14)</f>
        <v>887</v>
      </c>
      <c r="G11" s="301">
        <f>SUM(G12:G14)</f>
        <v>500</v>
      </c>
      <c r="H11" s="320">
        <v>61.2</v>
      </c>
      <c r="I11" s="109"/>
      <c r="J11" s="103"/>
    </row>
    <row r="12" spans="2:10" ht="15">
      <c r="B12" s="12"/>
      <c r="C12" s="108" t="s">
        <v>68</v>
      </c>
      <c r="D12" s="330">
        <v>1145</v>
      </c>
      <c r="E12" s="330">
        <v>1148</v>
      </c>
      <c r="F12" s="330">
        <v>889</v>
      </c>
      <c r="G12" s="330">
        <v>502</v>
      </c>
      <c r="H12" s="331">
        <v>61.2</v>
      </c>
      <c r="I12" s="109"/>
      <c r="J12" s="103"/>
    </row>
    <row r="13" spans="2:10" ht="15">
      <c r="B13" s="12"/>
      <c r="C13" s="108" t="s">
        <v>69</v>
      </c>
      <c r="D13" s="300">
        <v>-7</v>
      </c>
      <c r="E13" s="300">
        <v>-171</v>
      </c>
      <c r="F13" s="300">
        <v>-2</v>
      </c>
      <c r="G13" s="300">
        <v>-2</v>
      </c>
      <c r="H13" s="320">
        <v>0</v>
      </c>
      <c r="I13" s="109"/>
      <c r="J13" s="103"/>
    </row>
    <row r="14" spans="2:10" ht="15">
      <c r="B14" s="12"/>
      <c r="C14" s="108" t="s">
        <v>70</v>
      </c>
      <c r="D14" s="300" t="s">
        <v>5</v>
      </c>
      <c r="E14" s="300" t="s">
        <v>5</v>
      </c>
      <c r="F14" s="300" t="s">
        <v>5</v>
      </c>
      <c r="G14" s="300" t="s">
        <v>5</v>
      </c>
      <c r="H14" s="320" t="s">
        <v>5</v>
      </c>
      <c r="I14" s="109"/>
      <c r="J14" s="103"/>
    </row>
    <row r="15" spans="2:10" ht="15">
      <c r="B15" s="12"/>
      <c r="C15" s="291" t="s">
        <v>167</v>
      </c>
      <c r="D15" s="300" t="s">
        <v>5</v>
      </c>
      <c r="E15" s="300" t="s">
        <v>5</v>
      </c>
      <c r="F15" s="300" t="s">
        <v>5</v>
      </c>
      <c r="G15" s="300" t="s">
        <v>5</v>
      </c>
      <c r="H15" s="320" t="s">
        <v>5</v>
      </c>
      <c r="I15" s="109"/>
      <c r="J15" s="103"/>
    </row>
    <row r="16" spans="2:10" ht="15">
      <c r="B16" s="12"/>
      <c r="C16" s="111" t="s">
        <v>55</v>
      </c>
      <c r="D16" s="322"/>
      <c r="E16" s="322"/>
      <c r="F16" s="322"/>
      <c r="G16" s="322"/>
      <c r="H16" s="323"/>
      <c r="I16" s="288"/>
      <c r="J16" s="103"/>
    </row>
    <row r="17" spans="2:10" ht="15">
      <c r="B17" s="12"/>
      <c r="C17" s="111" t="s">
        <v>56</v>
      </c>
      <c r="D17" s="325"/>
      <c r="E17" s="325"/>
      <c r="F17" s="325"/>
      <c r="G17" s="325"/>
      <c r="H17" s="323"/>
      <c r="I17" s="298"/>
      <c r="J17" s="103"/>
    </row>
    <row r="18" spans="2:10" ht="15">
      <c r="B18" s="12"/>
      <c r="C18" s="133"/>
      <c r="D18" s="305"/>
      <c r="E18" s="306"/>
      <c r="F18" s="306"/>
      <c r="G18" s="306"/>
      <c r="H18" s="324"/>
      <c r="I18" s="109"/>
      <c r="J18" s="103"/>
    </row>
    <row r="19" spans="2:10" ht="15">
      <c r="B19" s="12"/>
      <c r="C19" s="108" t="s">
        <v>71</v>
      </c>
      <c r="D19" s="300" t="s">
        <v>5</v>
      </c>
      <c r="E19" s="300" t="s">
        <v>5</v>
      </c>
      <c r="F19" s="300" t="s">
        <v>5</v>
      </c>
      <c r="G19" s="300" t="s">
        <v>5</v>
      </c>
      <c r="H19" s="320" t="s">
        <v>5</v>
      </c>
      <c r="I19" s="109"/>
      <c r="J19" s="103"/>
    </row>
    <row r="20" spans="2:10" ht="15">
      <c r="B20" s="132"/>
      <c r="C20" s="111" t="s">
        <v>55</v>
      </c>
      <c r="D20" s="322"/>
      <c r="E20" s="322"/>
      <c r="F20" s="322"/>
      <c r="G20" s="322"/>
      <c r="H20" s="323"/>
      <c r="I20" s="288"/>
      <c r="J20" s="103"/>
    </row>
    <row r="21" spans="2:10" ht="15">
      <c r="B21" s="132"/>
      <c r="C21" s="111" t="s">
        <v>56</v>
      </c>
      <c r="D21" s="325"/>
      <c r="E21" s="325"/>
      <c r="F21" s="325"/>
      <c r="G21" s="325"/>
      <c r="H21" s="323"/>
      <c r="I21" s="298"/>
      <c r="J21" s="103"/>
    </row>
    <row r="22" spans="2:10" ht="15">
      <c r="B22" s="132"/>
      <c r="C22" s="133"/>
      <c r="D22" s="305"/>
      <c r="E22" s="306"/>
      <c r="F22" s="306"/>
      <c r="G22" s="306"/>
      <c r="H22" s="324"/>
      <c r="I22" s="109"/>
      <c r="J22" s="103"/>
    </row>
    <row r="23" spans="2:10" ht="15">
      <c r="B23" s="132"/>
      <c r="C23" s="183" t="s">
        <v>58</v>
      </c>
      <c r="D23" s="300">
        <v>0</v>
      </c>
      <c r="E23" s="300">
        <v>0</v>
      </c>
      <c r="F23" s="300">
        <v>0</v>
      </c>
      <c r="G23" s="300">
        <v>0</v>
      </c>
      <c r="H23" s="320">
        <v>0</v>
      </c>
      <c r="I23" s="109"/>
      <c r="J23" s="103"/>
    </row>
    <row r="24" spans="2:10" ht="15">
      <c r="B24" s="132"/>
      <c r="C24" s="133"/>
      <c r="D24" s="305"/>
      <c r="E24" s="306"/>
      <c r="F24" s="306"/>
      <c r="G24" s="306"/>
      <c r="H24" s="324"/>
      <c r="I24" s="109"/>
      <c r="J24" s="103"/>
    </row>
    <row r="25" spans="2:10" ht="15">
      <c r="B25" s="132"/>
      <c r="C25" s="183" t="s">
        <v>59</v>
      </c>
      <c r="D25" s="300">
        <f>D26+D28</f>
        <v>16731</v>
      </c>
      <c r="E25" s="300">
        <f>E26+E28</f>
        <v>43347</v>
      </c>
      <c r="F25" s="300">
        <f>F26+F27+F28</f>
        <v>22490</v>
      </c>
      <c r="G25" s="300">
        <f>G26+G27+G28</f>
        <v>-11276</v>
      </c>
      <c r="H25" s="320">
        <v>-13700</v>
      </c>
      <c r="I25" s="109"/>
      <c r="J25" s="103"/>
    </row>
    <row r="26" spans="2:10" ht="15">
      <c r="B26" s="132"/>
      <c r="C26" s="111" t="s">
        <v>55</v>
      </c>
      <c r="D26" s="322">
        <v>-4</v>
      </c>
      <c r="E26" s="322">
        <v>-2</v>
      </c>
      <c r="F26" s="322">
        <v>7</v>
      </c>
      <c r="G26" s="322">
        <v>-8</v>
      </c>
      <c r="H26" s="323">
        <v>0</v>
      </c>
      <c r="I26" s="282" t="s">
        <v>75</v>
      </c>
      <c r="J26" s="103"/>
    </row>
    <row r="27" spans="2:10" ht="15">
      <c r="B27" s="132"/>
      <c r="C27" s="111"/>
      <c r="D27" s="322">
        <v>0</v>
      </c>
      <c r="E27" s="322">
        <v>0</v>
      </c>
      <c r="F27" s="322">
        <v>8262</v>
      </c>
      <c r="G27" s="322">
        <v>-458</v>
      </c>
      <c r="H27" s="323">
        <v>0</v>
      </c>
      <c r="I27" s="282" t="s">
        <v>174</v>
      </c>
      <c r="J27" s="103"/>
    </row>
    <row r="28" spans="2:10" ht="15">
      <c r="B28" s="132"/>
      <c r="C28" s="111" t="s">
        <v>56</v>
      </c>
      <c r="D28" s="325">
        <v>16735</v>
      </c>
      <c r="E28" s="325">
        <v>43349</v>
      </c>
      <c r="F28" s="322">
        <v>14221</v>
      </c>
      <c r="G28" s="322">
        <v>-10810</v>
      </c>
      <c r="H28" s="323">
        <v>-13700</v>
      </c>
      <c r="I28" s="282" t="s">
        <v>81</v>
      </c>
      <c r="J28" s="103"/>
    </row>
    <row r="29" spans="2:10" ht="15">
      <c r="B29" s="12"/>
      <c r="C29" s="183" t="s">
        <v>60</v>
      </c>
      <c r="D29" s="300">
        <v>-10288</v>
      </c>
      <c r="E29" s="300">
        <v>-5384</v>
      </c>
      <c r="F29" s="300">
        <v>-4611</v>
      </c>
      <c r="G29" s="300">
        <v>-2226</v>
      </c>
      <c r="H29" s="320">
        <v>0</v>
      </c>
      <c r="I29" s="109"/>
      <c r="J29" s="103"/>
    </row>
    <row r="30" spans="2:10" ht="15">
      <c r="B30" s="12"/>
      <c r="C30" s="111" t="s">
        <v>55</v>
      </c>
      <c r="D30" s="322"/>
      <c r="E30" s="322"/>
      <c r="F30" s="322"/>
      <c r="G30" s="322"/>
      <c r="H30" s="323"/>
      <c r="I30" s="283"/>
      <c r="J30" s="103"/>
    </row>
    <row r="31" spans="2:10" ht="15">
      <c r="B31" s="12"/>
      <c r="C31" s="111" t="s">
        <v>56</v>
      </c>
      <c r="D31" s="322"/>
      <c r="E31" s="322"/>
      <c r="F31" s="322"/>
      <c r="G31" s="322"/>
      <c r="H31" s="323"/>
      <c r="I31" s="288"/>
      <c r="J31" s="103"/>
    </row>
    <row r="32" spans="2:10" ht="15">
      <c r="B32" s="132"/>
      <c r="C32" s="108"/>
      <c r="D32" s="307"/>
      <c r="E32" s="308"/>
      <c r="F32" s="308"/>
      <c r="G32" s="308"/>
      <c r="H32" s="319"/>
      <c r="I32" s="109"/>
      <c r="J32" s="103"/>
    </row>
    <row r="33" spans="2:10" ht="30">
      <c r="B33" s="132"/>
      <c r="C33" s="293" t="s">
        <v>203</v>
      </c>
      <c r="D33" s="300"/>
      <c r="E33" s="300"/>
      <c r="F33" s="300" t="s">
        <v>5</v>
      </c>
      <c r="G33" s="300" t="s">
        <v>5</v>
      </c>
      <c r="H33" s="320" t="s">
        <v>5</v>
      </c>
      <c r="I33" s="109"/>
      <c r="J33" s="103"/>
    </row>
    <row r="34" spans="2:10" ht="30">
      <c r="B34" s="12"/>
      <c r="C34" s="293" t="s">
        <v>202</v>
      </c>
      <c r="D34" s="300" t="s">
        <v>5</v>
      </c>
      <c r="E34" s="300" t="s">
        <v>5</v>
      </c>
      <c r="F34" s="300" t="s">
        <v>5</v>
      </c>
      <c r="G34" s="300" t="s">
        <v>5</v>
      </c>
      <c r="H34" s="320" t="s">
        <v>5</v>
      </c>
      <c r="I34" s="109"/>
      <c r="J34" s="103"/>
    </row>
    <row r="35" spans="2:10" ht="15">
      <c r="B35" s="132"/>
      <c r="C35" s="111" t="s">
        <v>55</v>
      </c>
      <c r="D35" s="322"/>
      <c r="E35" s="322"/>
      <c r="F35" s="322"/>
      <c r="G35" s="322"/>
      <c r="H35" s="323"/>
      <c r="I35" s="288"/>
      <c r="J35" s="103"/>
    </row>
    <row r="36" spans="2:10" ht="15">
      <c r="B36" s="132"/>
      <c r="C36" s="111" t="s">
        <v>56</v>
      </c>
      <c r="D36" s="322"/>
      <c r="E36" s="322"/>
      <c r="F36" s="322"/>
      <c r="G36" s="322"/>
      <c r="H36" s="323"/>
      <c r="I36" s="288"/>
      <c r="J36" s="103"/>
    </row>
    <row r="37" spans="2:10" ht="15">
      <c r="B37" s="139"/>
      <c r="C37" s="108"/>
      <c r="D37" s="307"/>
      <c r="E37" s="308"/>
      <c r="F37" s="308"/>
      <c r="G37" s="308"/>
      <c r="H37" s="319"/>
      <c r="I37" s="109"/>
      <c r="J37" s="103"/>
    </row>
    <row r="38" spans="2:10" ht="15">
      <c r="B38" s="12"/>
      <c r="C38" s="183" t="s">
        <v>63</v>
      </c>
      <c r="D38" s="300">
        <f>SUM(D39:D41)</f>
        <v>423903</v>
      </c>
      <c r="E38" s="300">
        <f>SUM(E39:E41)</f>
        <v>468806</v>
      </c>
      <c r="F38" s="300">
        <f>+F39</f>
        <v>130793</v>
      </c>
      <c r="G38" s="300">
        <f>+G39</f>
        <v>0</v>
      </c>
      <c r="H38" s="320">
        <v>67360.1</v>
      </c>
      <c r="I38" s="109"/>
      <c r="J38" s="103"/>
    </row>
    <row r="39" spans="2:10" ht="15">
      <c r="B39" s="12"/>
      <c r="C39" s="111" t="s">
        <v>55</v>
      </c>
      <c r="D39" s="322">
        <v>423903</v>
      </c>
      <c r="E39" s="322">
        <v>468806</v>
      </c>
      <c r="F39" s="322">
        <v>130793</v>
      </c>
      <c r="G39" s="322">
        <v>0</v>
      </c>
      <c r="H39" s="323">
        <v>67360.1</v>
      </c>
      <c r="I39" s="282" t="s">
        <v>153</v>
      </c>
      <c r="J39" s="103"/>
    </row>
    <row r="40" spans="2:10" ht="15">
      <c r="B40" s="12"/>
      <c r="C40" s="111" t="s">
        <v>56</v>
      </c>
      <c r="D40" s="322"/>
      <c r="E40" s="322"/>
      <c r="F40" s="322"/>
      <c r="G40" s="322"/>
      <c r="H40" s="323"/>
      <c r="I40" s="288"/>
      <c r="J40" s="103"/>
    </row>
    <row r="41" spans="2:10" ht="15">
      <c r="B41" s="12"/>
      <c r="C41" s="111" t="s">
        <v>57</v>
      </c>
      <c r="D41" s="322"/>
      <c r="E41" s="322"/>
      <c r="F41" s="322"/>
      <c r="G41" s="322"/>
      <c r="H41" s="323"/>
      <c r="I41" s="288"/>
      <c r="J41" s="103"/>
    </row>
    <row r="42" spans="2:10" ht="15.75" thickBot="1">
      <c r="B42" s="132"/>
      <c r="C42" s="108"/>
      <c r="D42" s="307"/>
      <c r="E42" s="308"/>
      <c r="F42" s="308"/>
      <c r="G42" s="308"/>
      <c r="H42" s="319"/>
      <c r="I42" s="109"/>
      <c r="J42" s="103"/>
    </row>
    <row r="43" spans="2:10" ht="17.25" thickBot="1" thickTop="1">
      <c r="B43" s="354"/>
      <c r="C43" s="184" t="s">
        <v>80</v>
      </c>
      <c r="D43" s="299">
        <f>+D8+D11+D23+D25+D29+D38</f>
        <v>-37323</v>
      </c>
      <c r="E43" s="299">
        <f>+E8+E11+E23+E25+E29+E38</f>
        <v>376953</v>
      </c>
      <c r="F43" s="299">
        <f>F8+F11+F23+F25+F29+F38</f>
        <v>177173</v>
      </c>
      <c r="G43" s="299">
        <f>G8+G11+G23+G25+G29+G38</f>
        <v>-80496</v>
      </c>
      <c r="H43" s="314">
        <v>-101909.9</v>
      </c>
      <c r="I43" s="143"/>
      <c r="J43" s="100"/>
    </row>
    <row r="44" spans="2:10" ht="16.5" thickTop="1">
      <c r="B44" s="12"/>
      <c r="C44" s="185" t="s">
        <v>65</v>
      </c>
      <c r="D44" s="144"/>
      <c r="E44" s="1"/>
      <c r="F44" s="1"/>
      <c r="G44" s="80"/>
      <c r="H44" s="80"/>
      <c r="I44" s="1"/>
      <c r="J44" s="103"/>
    </row>
    <row r="45" spans="2:10" ht="15.75">
      <c r="B45" s="12"/>
      <c r="C45" s="136"/>
      <c r="D45" s="145"/>
      <c r="E45" s="1"/>
      <c r="F45" s="1"/>
      <c r="G45" s="1"/>
      <c r="H45" s="1"/>
      <c r="I45" s="1"/>
      <c r="J45" s="103"/>
    </row>
    <row r="46" spans="2:10" ht="15.75">
      <c r="B46" s="12"/>
      <c r="C46" s="72" t="s">
        <v>168</v>
      </c>
      <c r="D46" s="5"/>
      <c r="E46" s="1"/>
      <c r="F46" s="1"/>
      <c r="G46" s="1"/>
      <c r="H46" s="1"/>
      <c r="I46" s="1"/>
      <c r="J46" s="103"/>
    </row>
    <row r="47" spans="2:10" ht="15.75">
      <c r="B47" s="12"/>
      <c r="C47" s="118" t="s">
        <v>66</v>
      </c>
      <c r="D47" s="5"/>
      <c r="E47" s="1"/>
      <c r="F47" s="1"/>
      <c r="G47" s="1"/>
      <c r="H47" s="1"/>
      <c r="I47" s="1"/>
      <c r="J47" s="103"/>
    </row>
    <row r="48" spans="2:10" ht="15.75" thickBot="1">
      <c r="B48" s="138"/>
      <c r="C48" s="120"/>
      <c r="D48" s="121"/>
      <c r="E48" s="121"/>
      <c r="F48" s="121"/>
      <c r="G48" s="121"/>
      <c r="H48" s="121"/>
      <c r="I48" s="121"/>
      <c r="J48" s="122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0" zoomScaleNormal="70" workbookViewId="0" topLeftCell="B5">
      <selection activeCell="C51" sqref="C5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14"/>
      <c r="C1" s="189"/>
      <c r="D1" s="190"/>
      <c r="E1" s="135"/>
      <c r="F1" s="135"/>
      <c r="G1" s="135"/>
      <c r="H1" s="135"/>
      <c r="I1" s="135"/>
      <c r="J1" s="2"/>
    </row>
    <row r="2" spans="2:10" ht="15">
      <c r="B2" s="114"/>
      <c r="C2" s="189"/>
      <c r="D2" s="190"/>
      <c r="E2" s="135"/>
      <c r="F2" s="135"/>
      <c r="G2" s="135"/>
      <c r="H2" s="135"/>
      <c r="I2" s="135"/>
      <c r="J2" s="2"/>
    </row>
    <row r="3" spans="2:10" ht="18">
      <c r="B3" s="124" t="s">
        <v>18</v>
      </c>
      <c r="C3" s="191" t="s">
        <v>142</v>
      </c>
      <c r="D3" s="3"/>
      <c r="E3" s="2"/>
      <c r="F3" s="2"/>
      <c r="G3" s="2"/>
      <c r="H3" s="2"/>
      <c r="I3" s="2"/>
      <c r="J3" s="2"/>
    </row>
    <row r="4" spans="2:10" ht="15.75" thickBot="1">
      <c r="B4" s="124"/>
      <c r="C4" s="123"/>
      <c r="D4" s="2"/>
      <c r="E4" s="2"/>
      <c r="F4" s="2"/>
      <c r="G4" s="2"/>
      <c r="H4" s="2"/>
      <c r="I4" s="2"/>
      <c r="J4" s="2"/>
    </row>
    <row r="5" spans="2:10" ht="15.75" thickTop="1">
      <c r="B5" s="125"/>
      <c r="C5" s="85"/>
      <c r="D5" s="86"/>
      <c r="E5" s="86"/>
      <c r="F5" s="86"/>
      <c r="G5" s="87"/>
      <c r="H5" s="87"/>
      <c r="I5" s="88"/>
      <c r="J5" s="2"/>
    </row>
    <row r="6" spans="2:10" ht="15">
      <c r="B6" s="12"/>
      <c r="C6" s="176" t="s">
        <v>25</v>
      </c>
      <c r="D6" s="90"/>
      <c r="E6" s="393" t="s">
        <v>73</v>
      </c>
      <c r="F6" s="393"/>
      <c r="G6" s="386"/>
      <c r="H6" s="92"/>
      <c r="I6" s="103"/>
      <c r="J6" s="2"/>
    </row>
    <row r="7" spans="2:10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387">
        <v>2008</v>
      </c>
      <c r="H7" s="385"/>
      <c r="I7" s="103"/>
      <c r="J7" s="2"/>
    </row>
    <row r="8" spans="2:10" ht="15.75">
      <c r="B8" s="12"/>
      <c r="C8" s="338" t="str">
        <f>Fedőlap!E13</f>
        <v>Dátum: 2009.10.19.</v>
      </c>
      <c r="D8" s="281"/>
      <c r="E8" s="281"/>
      <c r="F8" s="281"/>
      <c r="G8" s="281"/>
      <c r="H8" s="21"/>
      <c r="I8" s="103"/>
      <c r="J8" s="2"/>
    </row>
    <row r="9" spans="2:10" ht="16.5" thickBot="1">
      <c r="B9" s="12"/>
      <c r="C9" s="97"/>
      <c r="D9" s="20"/>
      <c r="E9" s="20"/>
      <c r="F9" s="20"/>
      <c r="G9" s="192"/>
      <c r="H9" s="193"/>
      <c r="I9" s="103"/>
      <c r="J9" s="2"/>
    </row>
    <row r="10" spans="2:10" ht="17.25" thickBot="1" thickTop="1">
      <c r="B10" s="12"/>
      <c r="C10" s="184" t="s">
        <v>101</v>
      </c>
      <c r="D10" s="351">
        <f>-'1. Tábla'!E10</f>
        <v>1737251.6153846155</v>
      </c>
      <c r="E10" s="351">
        <f>-'1. Tábla'!F10</f>
        <v>2212435</v>
      </c>
      <c r="F10" s="351">
        <f>-'1. Tábla'!G10</f>
        <v>1269133</v>
      </c>
      <c r="G10" s="377">
        <f>-'1. Tábla'!H10</f>
        <v>1002497</v>
      </c>
      <c r="H10" s="116"/>
      <c r="I10" s="103"/>
      <c r="J10" s="2"/>
    </row>
    <row r="11" spans="2:10" ht="15.75" thickTop="1">
      <c r="B11" s="12"/>
      <c r="C11" s="133"/>
      <c r="D11" s="363"/>
      <c r="E11" s="352"/>
      <c r="F11" s="352"/>
      <c r="G11" s="378"/>
      <c r="H11" s="107"/>
      <c r="I11" s="103"/>
      <c r="J11" s="2"/>
    </row>
    <row r="12" spans="2:10" ht="17.25">
      <c r="B12" s="194"/>
      <c r="C12" s="361" t="s">
        <v>194</v>
      </c>
      <c r="D12" s="195">
        <f>D13+D14+D15+D22+D27</f>
        <v>-437646</v>
      </c>
      <c r="E12" s="195">
        <f>E13+E14+E15+E22+E27</f>
        <v>-127337</v>
      </c>
      <c r="F12" s="195">
        <f>F13+F14+F15+F22+F27</f>
        <v>2858</v>
      </c>
      <c r="G12" s="379">
        <f>G13+G14+G15+G22+G27</f>
        <v>1325183</v>
      </c>
      <c r="H12" s="197"/>
      <c r="I12" s="198"/>
      <c r="J12" s="199"/>
    </row>
    <row r="13" spans="2:10" ht="15">
      <c r="B13" s="200"/>
      <c r="C13" s="226" t="s">
        <v>175</v>
      </c>
      <c r="D13" s="364">
        <v>-18622</v>
      </c>
      <c r="E13" s="364">
        <v>122528</v>
      </c>
      <c r="F13" s="364">
        <v>150034</v>
      </c>
      <c r="G13" s="380">
        <v>1606865</v>
      </c>
      <c r="H13" s="197"/>
      <c r="I13" s="198"/>
      <c r="J13" s="199"/>
    </row>
    <row r="14" spans="2:10" ht="15">
      <c r="B14" s="200"/>
      <c r="C14" s="226" t="s">
        <v>176</v>
      </c>
      <c r="D14" s="364">
        <v>-18797</v>
      </c>
      <c r="E14" s="364">
        <v>-21393</v>
      </c>
      <c r="F14" s="364">
        <v>-13165</v>
      </c>
      <c r="G14" s="380">
        <v>-4527</v>
      </c>
      <c r="H14" s="197"/>
      <c r="I14" s="198"/>
      <c r="J14" s="199"/>
    </row>
    <row r="15" spans="2:10" ht="15">
      <c r="B15" s="200"/>
      <c r="C15" s="226" t="s">
        <v>177</v>
      </c>
      <c r="D15" s="364">
        <v>62292</v>
      </c>
      <c r="E15" s="364">
        <v>-9761</v>
      </c>
      <c r="F15" s="364">
        <v>-120214</v>
      </c>
      <c r="G15" s="380">
        <v>-100240</v>
      </c>
      <c r="H15" s="197"/>
      <c r="I15" s="198"/>
      <c r="J15" s="199"/>
    </row>
    <row r="16" spans="2:10" ht="15">
      <c r="B16" s="200"/>
      <c r="C16" s="227" t="s">
        <v>102</v>
      </c>
      <c r="D16" s="364">
        <v>168200</v>
      </c>
      <c r="E16" s="364">
        <v>170200</v>
      </c>
      <c r="F16" s="364">
        <v>114600</v>
      </c>
      <c r="G16" s="380">
        <v>202092</v>
      </c>
      <c r="H16" s="197"/>
      <c r="I16" s="198"/>
      <c r="J16" s="199"/>
    </row>
    <row r="17" spans="2:10" ht="15">
      <c r="B17" s="200"/>
      <c r="C17" s="226" t="s">
        <v>103</v>
      </c>
      <c r="D17" s="364">
        <v>-105908</v>
      </c>
      <c r="E17" s="364">
        <v>-179961</v>
      </c>
      <c r="F17" s="364">
        <v>-234814</v>
      </c>
      <c r="G17" s="380">
        <v>-302332</v>
      </c>
      <c r="H17" s="197"/>
      <c r="I17" s="198"/>
      <c r="J17" s="199"/>
    </row>
    <row r="18" spans="2:10" ht="15">
      <c r="B18" s="200"/>
      <c r="C18" s="227" t="s">
        <v>178</v>
      </c>
      <c r="D18" s="364">
        <v>-77739</v>
      </c>
      <c r="E18" s="364">
        <v>28064</v>
      </c>
      <c r="F18" s="364">
        <v>51635</v>
      </c>
      <c r="G18" s="380">
        <v>-88542</v>
      </c>
      <c r="H18" s="197"/>
      <c r="I18" s="198"/>
      <c r="J18" s="199"/>
    </row>
    <row r="19" spans="2:10" ht="15">
      <c r="B19" s="200"/>
      <c r="C19" s="227" t="s">
        <v>179</v>
      </c>
      <c r="D19" s="364">
        <v>140031</v>
      </c>
      <c r="E19" s="364">
        <v>-37825</v>
      </c>
      <c r="F19" s="364">
        <v>-171849</v>
      </c>
      <c r="G19" s="380">
        <v>-11698</v>
      </c>
      <c r="H19" s="197"/>
      <c r="I19" s="198"/>
      <c r="J19" s="199"/>
    </row>
    <row r="20" spans="2:10" ht="15">
      <c r="B20" s="200"/>
      <c r="C20" s="227" t="s">
        <v>102</v>
      </c>
      <c r="D20" s="364">
        <v>166304</v>
      </c>
      <c r="E20" s="364">
        <v>135514</v>
      </c>
      <c r="F20" s="364">
        <v>26426</v>
      </c>
      <c r="G20" s="380">
        <v>31064</v>
      </c>
      <c r="H20" s="197"/>
      <c r="I20" s="198"/>
      <c r="J20" s="199"/>
    </row>
    <row r="21" spans="2:10" ht="15">
      <c r="B21" s="200"/>
      <c r="C21" s="227" t="s">
        <v>103</v>
      </c>
      <c r="D21" s="364">
        <v>-26273</v>
      </c>
      <c r="E21" s="364">
        <v>-173339</v>
      </c>
      <c r="F21" s="364">
        <v>-198275</v>
      </c>
      <c r="G21" s="380">
        <v>-42762</v>
      </c>
      <c r="H21" s="197"/>
      <c r="I21" s="198"/>
      <c r="J21" s="199"/>
    </row>
    <row r="22" spans="2:10" ht="15">
      <c r="B22" s="200"/>
      <c r="C22" s="227" t="s">
        <v>180</v>
      </c>
      <c r="D22" s="364">
        <v>-515899</v>
      </c>
      <c r="E22" s="364">
        <v>-288367</v>
      </c>
      <c r="F22" s="364">
        <v>-85585</v>
      </c>
      <c r="G22" s="380">
        <v>-165092</v>
      </c>
      <c r="H22" s="197"/>
      <c r="I22" s="198"/>
      <c r="J22" s="199"/>
    </row>
    <row r="23" spans="2:10" ht="16.5">
      <c r="B23" s="200"/>
      <c r="C23" s="227" t="s">
        <v>206</v>
      </c>
      <c r="D23" s="364">
        <v>-768.0000000000007</v>
      </c>
      <c r="E23" s="364">
        <v>-5512</v>
      </c>
      <c r="F23" s="364">
        <v>3378</v>
      </c>
      <c r="G23" s="380">
        <v>-3835</v>
      </c>
      <c r="H23" s="197"/>
      <c r="I23" s="198"/>
      <c r="J23" s="199"/>
    </row>
    <row r="24" spans="2:10" ht="15">
      <c r="B24" s="200"/>
      <c r="C24" s="374" t="s">
        <v>181</v>
      </c>
      <c r="D24" s="364">
        <v>-515131</v>
      </c>
      <c r="E24" s="364">
        <v>-282855</v>
      </c>
      <c r="F24" s="364">
        <v>-88963</v>
      </c>
      <c r="G24" s="380">
        <v>-161257</v>
      </c>
      <c r="H24" s="197"/>
      <c r="I24" s="198"/>
      <c r="J24" s="199"/>
    </row>
    <row r="25" spans="2:10" ht="15">
      <c r="B25" s="200"/>
      <c r="C25" s="227" t="s">
        <v>104</v>
      </c>
      <c r="D25" s="364">
        <v>38650</v>
      </c>
      <c r="E25" s="364">
        <v>47076</v>
      </c>
      <c r="F25" s="364">
        <v>33203</v>
      </c>
      <c r="G25" s="380">
        <v>30744</v>
      </c>
      <c r="H25" s="197"/>
      <c r="I25" s="198"/>
      <c r="J25" s="199"/>
    </row>
    <row r="26" spans="2:10" ht="15">
      <c r="B26" s="200"/>
      <c r="C26" s="226" t="s">
        <v>105</v>
      </c>
      <c r="D26" s="364">
        <v>-553781</v>
      </c>
      <c r="E26" s="364">
        <v>-329931</v>
      </c>
      <c r="F26" s="364">
        <v>-122166</v>
      </c>
      <c r="G26" s="380">
        <v>-192001</v>
      </c>
      <c r="H26" s="197"/>
      <c r="I26" s="198"/>
      <c r="J26" s="199"/>
    </row>
    <row r="27" spans="2:10" ht="15">
      <c r="B27" s="200"/>
      <c r="C27" s="226" t="s">
        <v>106</v>
      </c>
      <c r="D27" s="364">
        <v>53380</v>
      </c>
      <c r="E27" s="364">
        <v>69656</v>
      </c>
      <c r="F27" s="364">
        <v>71788</v>
      </c>
      <c r="G27" s="380">
        <v>-11823</v>
      </c>
      <c r="H27" s="197"/>
      <c r="I27" s="198"/>
      <c r="J27" s="199"/>
    </row>
    <row r="28" spans="2:10" ht="15">
      <c r="B28" s="200"/>
      <c r="C28" s="201"/>
      <c r="D28" s="365"/>
      <c r="E28" s="366"/>
      <c r="F28" s="366"/>
      <c r="G28" s="381"/>
      <c r="H28" s="197"/>
      <c r="I28" s="198"/>
      <c r="J28" s="199"/>
    </row>
    <row r="29" spans="2:10" ht="15.75">
      <c r="B29" s="200"/>
      <c r="C29" s="225" t="s">
        <v>193</v>
      </c>
      <c r="D29" s="196">
        <f>SUM(D30:D31)+SUM(D33:D34)+D36+SUM(D38:D40)</f>
        <v>-47507.99999999974</v>
      </c>
      <c r="E29" s="196">
        <f>SUM(E30:E31)+SUM(E33:E34)+E36+SUM(E38:E40)</f>
        <v>-57108.00000000074</v>
      </c>
      <c r="F29" s="196">
        <f>SUM(F30:F31)+SUM(F33:F34)+F36+SUM(F38:F40)</f>
        <v>-101346.99999999959</v>
      </c>
      <c r="G29" s="379">
        <f>SUM(G30:G31)+SUM(G33:G34)+G36+SUM(G38:G40)</f>
        <v>297655.0000000006</v>
      </c>
      <c r="H29" s="197"/>
      <c r="I29" s="198"/>
      <c r="J29" s="199"/>
    </row>
    <row r="30" spans="2:10" ht="15">
      <c r="B30" s="200"/>
      <c r="C30" s="228" t="s">
        <v>182</v>
      </c>
      <c r="D30" s="364">
        <v>29801</v>
      </c>
      <c r="E30" s="364">
        <v>32899</v>
      </c>
      <c r="F30" s="364">
        <v>34159</v>
      </c>
      <c r="G30" s="380">
        <v>13872</v>
      </c>
      <c r="H30" s="197"/>
      <c r="I30" s="198"/>
      <c r="J30" s="199"/>
    </row>
    <row r="31" spans="2:10" ht="15">
      <c r="B31" s="200"/>
      <c r="C31" s="228" t="s">
        <v>183</v>
      </c>
      <c r="D31" s="364">
        <v>-108959</v>
      </c>
      <c r="E31" s="364">
        <v>-113333</v>
      </c>
      <c r="F31" s="364">
        <v>-67579</v>
      </c>
      <c r="G31" s="380">
        <v>49693</v>
      </c>
      <c r="H31" s="197"/>
      <c r="I31" s="198"/>
      <c r="J31" s="199"/>
    </row>
    <row r="32" spans="2:10" ht="15">
      <c r="B32" s="200"/>
      <c r="C32" s="375"/>
      <c r="D32" s="367"/>
      <c r="E32" s="368"/>
      <c r="F32" s="366"/>
      <c r="G32" s="381"/>
      <c r="H32" s="197"/>
      <c r="I32" s="198"/>
      <c r="J32" s="199"/>
    </row>
    <row r="33" spans="2:10" ht="15">
      <c r="B33" s="200"/>
      <c r="C33" s="376" t="s">
        <v>184</v>
      </c>
      <c r="D33" s="364">
        <v>-63807.04756025443</v>
      </c>
      <c r="E33" s="364">
        <v>100505.23826055496</v>
      </c>
      <c r="F33" s="364">
        <v>-4791.266848996656</v>
      </c>
      <c r="G33" s="380">
        <v>99194.25496075474</v>
      </c>
      <c r="H33" s="209"/>
      <c r="I33" s="198"/>
      <c r="J33" s="199"/>
    </row>
    <row r="34" spans="2:10" ht="16.5">
      <c r="B34" s="200"/>
      <c r="C34" s="228" t="s">
        <v>185</v>
      </c>
      <c r="D34" s="364">
        <v>-28094.70902592235</v>
      </c>
      <c r="E34" s="364">
        <v>-53643.02694677531</v>
      </c>
      <c r="F34" s="364">
        <v>-48911.85482545934</v>
      </c>
      <c r="G34" s="380">
        <v>-67189.97679145029</v>
      </c>
      <c r="H34" s="197"/>
      <c r="I34" s="198"/>
      <c r="J34" s="199"/>
    </row>
    <row r="35" spans="2:10" ht="15">
      <c r="B35" s="200"/>
      <c r="C35" s="375" t="s">
        <v>205</v>
      </c>
      <c r="D35" s="364">
        <v>2166</v>
      </c>
      <c r="E35" s="364">
        <v>12102</v>
      </c>
      <c r="F35" s="364">
        <v>-5037</v>
      </c>
      <c r="G35" s="380">
        <v>-10036</v>
      </c>
      <c r="H35" s="197"/>
      <c r="I35" s="198"/>
      <c r="J35" s="199"/>
    </row>
    <row r="36" spans="2:10" ht="15">
      <c r="B36" s="200"/>
      <c r="C36" s="229" t="s">
        <v>186</v>
      </c>
      <c r="D36" s="364">
        <v>600</v>
      </c>
      <c r="E36" s="364">
        <v>-460</v>
      </c>
      <c r="F36" s="364">
        <v>-1217</v>
      </c>
      <c r="G36" s="380">
        <v>-6236</v>
      </c>
      <c r="H36" s="197"/>
      <c r="I36" s="198"/>
      <c r="J36" s="199"/>
    </row>
    <row r="37" spans="2:10" ht="15">
      <c r="B37" s="200"/>
      <c r="C37" s="362"/>
      <c r="D37" s="367"/>
      <c r="E37" s="368"/>
      <c r="F37" s="368"/>
      <c r="G37" s="382"/>
      <c r="H37" s="197"/>
      <c r="I37" s="198"/>
      <c r="J37" s="199"/>
    </row>
    <row r="38" spans="2:10" ht="16.5">
      <c r="B38" s="200"/>
      <c r="C38" s="228" t="s">
        <v>190</v>
      </c>
      <c r="D38" s="364">
        <v>122951.75658617704</v>
      </c>
      <c r="E38" s="364">
        <v>-23076.211313780397</v>
      </c>
      <c r="F38" s="364">
        <v>-13006.8783255436</v>
      </c>
      <c r="G38" s="380">
        <v>208321.7218306961</v>
      </c>
      <c r="H38" s="197"/>
      <c r="I38" s="198"/>
      <c r="J38" s="199"/>
    </row>
    <row r="39" spans="2:10" ht="16.5">
      <c r="B39" s="200"/>
      <c r="C39" s="228" t="s">
        <v>192</v>
      </c>
      <c r="D39" s="364">
        <v>0</v>
      </c>
      <c r="E39" s="364">
        <v>0</v>
      </c>
      <c r="F39" s="364">
        <v>0</v>
      </c>
      <c r="G39" s="380">
        <v>0</v>
      </c>
      <c r="H39" s="197"/>
      <c r="I39" s="198"/>
      <c r="J39" s="199"/>
    </row>
    <row r="40" spans="2:10" ht="16.5">
      <c r="B40" s="200"/>
      <c r="C40" s="228" t="s">
        <v>191</v>
      </c>
      <c r="D40" s="364">
        <v>0</v>
      </c>
      <c r="E40" s="364">
        <v>0</v>
      </c>
      <c r="F40" s="364">
        <v>0</v>
      </c>
      <c r="G40" s="380">
        <v>0</v>
      </c>
      <c r="H40" s="197"/>
      <c r="I40" s="198"/>
      <c r="J40" s="199"/>
    </row>
    <row r="41" spans="2:10" ht="15">
      <c r="B41" s="200"/>
      <c r="C41" s="206"/>
      <c r="D41" s="365"/>
      <c r="E41" s="366"/>
      <c r="F41" s="366"/>
      <c r="G41" s="381"/>
      <c r="H41" s="197"/>
      <c r="I41" s="198"/>
      <c r="J41" s="199"/>
    </row>
    <row r="42" spans="2:10" ht="15.75">
      <c r="B42" s="200"/>
      <c r="C42" s="230" t="s">
        <v>107</v>
      </c>
      <c r="D42" s="369">
        <f>+D43</f>
        <v>34205.384615384275</v>
      </c>
      <c r="E42" s="369">
        <f>+E43</f>
        <v>-17999.9999999993</v>
      </c>
      <c r="F42" s="369">
        <f>+F43</f>
        <v>-31642.000000000233</v>
      </c>
      <c r="G42" s="380">
        <f>+G43</f>
        <v>-13119.000000000931</v>
      </c>
      <c r="H42" s="197"/>
      <c r="I42" s="198"/>
      <c r="J42" s="199"/>
    </row>
    <row r="43" spans="2:10" ht="15">
      <c r="B43" s="200"/>
      <c r="C43" s="231" t="s">
        <v>187</v>
      </c>
      <c r="D43" s="364">
        <f>D46-(D10+D12+D30+D31+D33+D34+D36+D38)</f>
        <v>34205.384615384275</v>
      </c>
      <c r="E43" s="364">
        <f>E46-(E10+E12+E30+E31+E33+E34+E36+E38)</f>
        <v>-17999.9999999993</v>
      </c>
      <c r="F43" s="364">
        <f>F46-(F10+F12+F30+F31+F33+F34+F36+F38)</f>
        <v>-31642.000000000233</v>
      </c>
      <c r="G43" s="380">
        <f>G46-(G10+G12+G30+G31+G33+G34+G36+G38)</f>
        <v>-13119.000000000931</v>
      </c>
      <c r="H43" s="197"/>
      <c r="I43" s="198"/>
      <c r="J43" s="199"/>
    </row>
    <row r="44" spans="2:10" ht="15">
      <c r="B44" s="200"/>
      <c r="C44" s="228" t="s">
        <v>188</v>
      </c>
      <c r="D44" s="364">
        <v>0</v>
      </c>
      <c r="E44" s="364">
        <v>0</v>
      </c>
      <c r="F44" s="364">
        <v>0</v>
      </c>
      <c r="G44" s="380">
        <v>0</v>
      </c>
      <c r="H44" s="197"/>
      <c r="I44" s="198"/>
      <c r="J44" s="199"/>
    </row>
    <row r="45" spans="2:10" ht="15.75" thickBot="1">
      <c r="B45" s="200"/>
      <c r="C45" s="201"/>
      <c r="D45" s="370"/>
      <c r="E45" s="371"/>
      <c r="F45" s="371"/>
      <c r="G45" s="383"/>
      <c r="H45" s="214"/>
      <c r="I45" s="198"/>
      <c r="J45" s="199"/>
    </row>
    <row r="46" spans="2:10" ht="18.75" thickBot="1" thickTop="1">
      <c r="B46" s="200"/>
      <c r="C46" s="184" t="s">
        <v>189</v>
      </c>
      <c r="D46" s="364">
        <v>1286303</v>
      </c>
      <c r="E46" s="364">
        <v>2009990</v>
      </c>
      <c r="F46" s="364">
        <v>1139002</v>
      </c>
      <c r="G46" s="384">
        <v>2612216</v>
      </c>
      <c r="H46" s="215"/>
      <c r="I46" s="198"/>
      <c r="J46" s="199"/>
    </row>
    <row r="47" spans="2:10" ht="17.25" thickBot="1" thickTop="1">
      <c r="B47" s="200"/>
      <c r="C47" s="216"/>
      <c r="D47" s="217"/>
      <c r="E47" s="217"/>
      <c r="F47" s="217"/>
      <c r="G47" s="217"/>
      <c r="H47" s="217"/>
      <c r="I47" s="198"/>
      <c r="J47" s="199"/>
    </row>
    <row r="48" spans="2:10" ht="20.25" thickBot="1" thickTop="1">
      <c r="B48" s="12"/>
      <c r="C48" s="232" t="s">
        <v>108</v>
      </c>
      <c r="D48" s="218"/>
      <c r="E48" s="218"/>
      <c r="F48" s="218"/>
      <c r="G48" s="218"/>
      <c r="H48" s="219"/>
      <c r="I48" s="103"/>
      <c r="J48" s="2"/>
    </row>
    <row r="49" spans="2:10" ht="18.75" thickTop="1">
      <c r="B49" s="12"/>
      <c r="C49" s="220"/>
      <c r="D49" s="221"/>
      <c r="E49" s="222"/>
      <c r="F49" s="222"/>
      <c r="G49" s="222"/>
      <c r="H49" s="222"/>
      <c r="I49" s="103"/>
      <c r="J49" s="2"/>
    </row>
    <row r="50" spans="2:10" ht="15.75">
      <c r="B50" s="12"/>
      <c r="C50" s="72" t="s">
        <v>209</v>
      </c>
      <c r="E50" s="1"/>
      <c r="F50" s="1"/>
      <c r="G50" s="5"/>
      <c r="H50" s="5" t="s">
        <v>196</v>
      </c>
      <c r="I50" s="103"/>
      <c r="J50" s="2"/>
    </row>
    <row r="51" spans="2:10" ht="15.75">
      <c r="B51" s="12"/>
      <c r="C51" s="118" t="s">
        <v>210</v>
      </c>
      <c r="E51" s="1"/>
      <c r="F51" s="1"/>
      <c r="H51" s="233" t="s">
        <v>197</v>
      </c>
      <c r="I51" s="103"/>
      <c r="J51" s="2"/>
    </row>
    <row r="52" spans="2:10" ht="15.75">
      <c r="B52" s="12"/>
      <c r="C52" s="118" t="s">
        <v>198</v>
      </c>
      <c r="E52" s="1"/>
      <c r="F52" s="1"/>
      <c r="H52" s="1"/>
      <c r="I52" s="103"/>
      <c r="J52" s="2"/>
    </row>
    <row r="53" spans="2:10" ht="15.75" thickBot="1">
      <c r="B53" s="138"/>
      <c r="C53" s="223"/>
      <c r="D53" s="78"/>
      <c r="E53" s="121"/>
      <c r="F53" s="121"/>
      <c r="G53" s="121"/>
      <c r="H53" s="121"/>
      <c r="I53" s="122"/>
      <c r="J53" s="2"/>
    </row>
    <row r="54" spans="2:10" ht="16.5" thickTop="1">
      <c r="B54" s="224"/>
      <c r="C54" s="118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C10">
      <selection activeCell="C50" sqref="C50:C5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2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24" t="s">
        <v>18</v>
      </c>
      <c r="C2" s="191" t="s">
        <v>141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4"/>
      <c r="C3" s="191" t="s">
        <v>109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4"/>
      <c r="C4" s="117"/>
      <c r="D4" s="14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5"/>
      <c r="C5" s="85"/>
      <c r="D5" s="86"/>
      <c r="E5" s="86"/>
      <c r="F5" s="86"/>
      <c r="G5" s="87"/>
      <c r="H5" s="87"/>
      <c r="I5" s="88"/>
      <c r="J5" s="2"/>
      <c r="K5" s="5"/>
      <c r="L5" s="2"/>
    </row>
    <row r="6" spans="2:12" ht="15">
      <c r="B6" s="12"/>
      <c r="C6" s="176" t="s">
        <v>25</v>
      </c>
      <c r="D6" s="90"/>
      <c r="E6" s="393" t="s">
        <v>73</v>
      </c>
      <c r="F6" s="393"/>
      <c r="G6" s="92"/>
      <c r="H6" s="92"/>
      <c r="I6" s="103"/>
      <c r="J6" s="2"/>
      <c r="K6" s="2"/>
      <c r="L6" s="2"/>
    </row>
    <row r="7" spans="2:12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21">
        <v>2008</v>
      </c>
      <c r="H7" s="94"/>
      <c r="I7" s="103"/>
      <c r="J7" s="2"/>
      <c r="K7" s="2"/>
      <c r="L7" s="2"/>
    </row>
    <row r="8" spans="2:12" ht="15.75">
      <c r="B8" s="12"/>
      <c r="C8" s="338" t="str">
        <f>Fedőlap!E13</f>
        <v>Dátum: 2009.10.19.</v>
      </c>
      <c r="D8" s="281"/>
      <c r="E8" s="281"/>
      <c r="F8" s="281"/>
      <c r="G8" s="281"/>
      <c r="H8" s="127"/>
      <c r="I8" s="103"/>
      <c r="J8" s="2"/>
      <c r="K8" s="2"/>
      <c r="L8" s="2"/>
    </row>
    <row r="9" spans="2:12" ht="16.5" thickBot="1">
      <c r="B9" s="12"/>
      <c r="C9" s="97"/>
      <c r="D9" s="20"/>
      <c r="E9" s="20"/>
      <c r="F9" s="20"/>
      <c r="G9" s="234"/>
      <c r="H9" s="193"/>
      <c r="I9" s="103"/>
      <c r="J9" s="2"/>
      <c r="K9" s="2"/>
      <c r="L9" s="2"/>
    </row>
    <row r="10" spans="2:12" ht="17.25" thickBot="1" thickTop="1">
      <c r="B10" s="12"/>
      <c r="C10" s="272" t="s">
        <v>110</v>
      </c>
      <c r="D10" s="299">
        <f>-'1. Tábla'!E11</f>
        <v>1586040</v>
      </c>
      <c r="E10" s="299">
        <f>-'1. Tábla'!F11</f>
        <v>2403854</v>
      </c>
      <c r="F10" s="299">
        <f>-'1. Tábla'!G11</f>
        <v>1424570</v>
      </c>
      <c r="G10" s="314">
        <f>-'1. Tábla'!H11</f>
        <v>963809</v>
      </c>
      <c r="H10" s="116"/>
      <c r="I10" s="103"/>
      <c r="J10" s="2"/>
      <c r="K10" s="2"/>
      <c r="L10" s="2"/>
    </row>
    <row r="11" spans="2:12" ht="15.75" thickTop="1">
      <c r="B11" s="12"/>
      <c r="C11" s="111"/>
      <c r="D11" s="302"/>
      <c r="E11" s="303"/>
      <c r="F11" s="303"/>
      <c r="G11" s="329"/>
      <c r="H11" s="107"/>
      <c r="I11" s="103"/>
      <c r="J11" s="2"/>
      <c r="K11" s="2"/>
      <c r="L11" s="2"/>
    </row>
    <row r="12" spans="2:12" ht="17.25">
      <c r="B12" s="194"/>
      <c r="C12" s="361" t="s">
        <v>194</v>
      </c>
      <c r="D12" s="195">
        <f>D13+D14+D15+D22+D27</f>
        <v>-414164</v>
      </c>
      <c r="E12" s="195">
        <f>E13+E14+E15+E22+E27</f>
        <v>-512697</v>
      </c>
      <c r="F12" s="195">
        <f>F13+F14+F15+F22+F27</f>
        <v>-257572</v>
      </c>
      <c r="G12" s="379">
        <f>G13+G14+G15+G22+G27</f>
        <v>1258216</v>
      </c>
      <c r="H12" s="197"/>
      <c r="I12" s="198"/>
      <c r="J12" s="199"/>
      <c r="K12" s="199"/>
      <c r="L12" s="199"/>
    </row>
    <row r="13" spans="2:12" ht="15">
      <c r="B13" s="200"/>
      <c r="C13" s="226" t="s">
        <v>175</v>
      </c>
      <c r="D13" s="364">
        <v>-16577</v>
      </c>
      <c r="E13" s="364">
        <v>118730</v>
      </c>
      <c r="F13" s="364">
        <v>2189.0000000000073</v>
      </c>
      <c r="G13" s="380">
        <v>1461766</v>
      </c>
      <c r="H13" s="197"/>
      <c r="I13" s="198"/>
      <c r="J13" s="199"/>
      <c r="K13" s="199"/>
      <c r="L13" s="199"/>
    </row>
    <row r="14" spans="2:12" ht="15">
      <c r="B14" s="200"/>
      <c r="C14" s="226" t="s">
        <v>176</v>
      </c>
      <c r="D14" s="364">
        <v>-18186</v>
      </c>
      <c r="E14" s="364">
        <v>-21229</v>
      </c>
      <c r="F14" s="364">
        <v>-13162</v>
      </c>
      <c r="G14" s="380">
        <v>-5286</v>
      </c>
      <c r="H14" s="197"/>
      <c r="I14" s="198"/>
      <c r="J14" s="199"/>
      <c r="K14" s="199"/>
      <c r="L14" s="199"/>
    </row>
    <row r="15" spans="2:12" ht="15">
      <c r="B15" s="200"/>
      <c r="C15" s="226" t="s">
        <v>177</v>
      </c>
      <c r="D15" s="364">
        <v>95412</v>
      </c>
      <c r="E15" s="364">
        <v>-347463</v>
      </c>
      <c r="F15" s="364">
        <v>-236701</v>
      </c>
      <c r="G15" s="380">
        <v>-36980</v>
      </c>
      <c r="H15" s="197"/>
      <c r="I15" s="198"/>
      <c r="J15" s="199"/>
      <c r="K15" s="199"/>
      <c r="L15" s="199"/>
    </row>
    <row r="16" spans="2:12" ht="15">
      <c r="B16" s="200"/>
      <c r="C16" s="227" t="s">
        <v>102</v>
      </c>
      <c r="D16" s="364">
        <v>3158500</v>
      </c>
      <c r="E16" s="364">
        <v>3654300</v>
      </c>
      <c r="F16" s="364">
        <v>2323800</v>
      </c>
      <c r="G16" s="380">
        <v>2024622</v>
      </c>
      <c r="H16" s="197"/>
      <c r="I16" s="198"/>
      <c r="J16" s="199"/>
      <c r="K16" s="199"/>
      <c r="L16" s="199"/>
    </row>
    <row r="17" spans="2:12" ht="15">
      <c r="B17" s="200"/>
      <c r="C17" s="226" t="s">
        <v>103</v>
      </c>
      <c r="D17" s="364">
        <v>-3063088</v>
      </c>
      <c r="E17" s="364">
        <v>-4001763</v>
      </c>
      <c r="F17" s="364">
        <v>-2560501</v>
      </c>
      <c r="G17" s="380">
        <v>-2061602</v>
      </c>
      <c r="H17" s="197"/>
      <c r="I17" s="198"/>
      <c r="J17" s="199"/>
      <c r="K17" s="199"/>
      <c r="L17" s="199"/>
    </row>
    <row r="18" spans="2:12" ht="15">
      <c r="B18" s="200"/>
      <c r="C18" s="227" t="s">
        <v>178</v>
      </c>
      <c r="D18" s="364">
        <v>-41019</v>
      </c>
      <c r="E18" s="364">
        <v>-311202</v>
      </c>
      <c r="F18" s="364">
        <v>-64543</v>
      </c>
      <c r="G18" s="380">
        <v>-23259</v>
      </c>
      <c r="H18" s="197"/>
      <c r="I18" s="198"/>
      <c r="J18" s="199"/>
      <c r="K18" s="199"/>
      <c r="L18" s="199"/>
    </row>
    <row r="19" spans="2:12" ht="15">
      <c r="B19" s="200"/>
      <c r="C19" s="227" t="s">
        <v>179</v>
      </c>
      <c r="D19" s="364">
        <v>136431</v>
      </c>
      <c r="E19" s="364">
        <v>-36261</v>
      </c>
      <c r="F19" s="364">
        <v>-172158</v>
      </c>
      <c r="G19" s="380">
        <v>-13721</v>
      </c>
      <c r="H19" s="197"/>
      <c r="I19" s="198"/>
      <c r="J19" s="199"/>
      <c r="K19" s="199"/>
      <c r="L19" s="199"/>
    </row>
    <row r="20" spans="2:12" ht="15">
      <c r="B20" s="200"/>
      <c r="C20" s="227" t="s">
        <v>102</v>
      </c>
      <c r="D20" s="364">
        <v>154200</v>
      </c>
      <c r="E20" s="364">
        <v>119123</v>
      </c>
      <c r="F20" s="364">
        <v>11921</v>
      </c>
      <c r="G20" s="380">
        <v>17513</v>
      </c>
      <c r="H20" s="197"/>
      <c r="I20" s="198"/>
      <c r="J20" s="199"/>
      <c r="K20" s="199"/>
      <c r="L20" s="199"/>
    </row>
    <row r="21" spans="2:12" ht="15">
      <c r="B21" s="200"/>
      <c r="C21" s="227" t="s">
        <v>103</v>
      </c>
      <c r="D21" s="364">
        <v>-17769</v>
      </c>
      <c r="E21" s="364">
        <v>-155384</v>
      </c>
      <c r="F21" s="364">
        <v>-184079</v>
      </c>
      <c r="G21" s="380">
        <v>-31234</v>
      </c>
      <c r="H21" s="197"/>
      <c r="I21" s="198"/>
      <c r="J21" s="199"/>
      <c r="K21" s="199"/>
      <c r="L21" s="199"/>
    </row>
    <row r="22" spans="2:12" ht="15">
      <c r="B22" s="200"/>
      <c r="C22" s="227" t="s">
        <v>180</v>
      </c>
      <c r="D22" s="364">
        <v>-504867</v>
      </c>
      <c r="E22" s="364">
        <v>-276040</v>
      </c>
      <c r="F22" s="364">
        <v>-64603</v>
      </c>
      <c r="G22" s="380">
        <v>-146254</v>
      </c>
      <c r="H22" s="197"/>
      <c r="I22" s="198"/>
      <c r="J22" s="199"/>
      <c r="K22" s="199"/>
      <c r="L22" s="199"/>
    </row>
    <row r="23" spans="2:12" ht="16.5">
      <c r="B23" s="200"/>
      <c r="C23" s="227" t="s">
        <v>206</v>
      </c>
      <c r="D23" s="364">
        <v>450</v>
      </c>
      <c r="E23" s="364">
        <v>255</v>
      </c>
      <c r="F23" s="364">
        <v>719</v>
      </c>
      <c r="G23" s="380">
        <v>-889</v>
      </c>
      <c r="H23" s="197"/>
      <c r="I23" s="198"/>
      <c r="J23" s="199"/>
      <c r="K23" s="199"/>
      <c r="L23" s="199"/>
    </row>
    <row r="24" spans="2:12" ht="15">
      <c r="B24" s="200"/>
      <c r="C24" s="374" t="s">
        <v>181</v>
      </c>
      <c r="D24" s="364">
        <v>-505317</v>
      </c>
      <c r="E24" s="364">
        <v>-276295</v>
      </c>
      <c r="F24" s="364">
        <v>-65322</v>
      </c>
      <c r="G24" s="380">
        <v>-145365</v>
      </c>
      <c r="H24" s="197"/>
      <c r="I24" s="198"/>
      <c r="J24" s="199"/>
      <c r="K24" s="199"/>
      <c r="L24" s="199"/>
    </row>
    <row r="25" spans="2:12" ht="15">
      <c r="B25" s="200"/>
      <c r="C25" s="227" t="s">
        <v>104</v>
      </c>
      <c r="D25" s="364">
        <v>32850</v>
      </c>
      <c r="E25" s="364">
        <v>38476</v>
      </c>
      <c r="F25" s="364">
        <v>27309</v>
      </c>
      <c r="G25" s="380">
        <v>22354</v>
      </c>
      <c r="H25" s="197"/>
      <c r="I25" s="198"/>
      <c r="J25" s="199"/>
      <c r="K25" s="199"/>
      <c r="L25" s="199"/>
    </row>
    <row r="26" spans="2:12" ht="15">
      <c r="B26" s="200"/>
      <c r="C26" s="226" t="s">
        <v>105</v>
      </c>
      <c r="D26" s="364">
        <v>-538167</v>
      </c>
      <c r="E26" s="364">
        <v>-314771</v>
      </c>
      <c r="F26" s="364">
        <v>-92631</v>
      </c>
      <c r="G26" s="380">
        <v>-167719</v>
      </c>
      <c r="H26" s="197"/>
      <c r="I26" s="198"/>
      <c r="J26" s="199"/>
      <c r="K26" s="199"/>
      <c r="L26" s="199"/>
    </row>
    <row r="27" spans="2:12" ht="15">
      <c r="B27" s="200"/>
      <c r="C27" s="226" t="s">
        <v>106</v>
      </c>
      <c r="D27" s="364">
        <v>30054</v>
      </c>
      <c r="E27" s="364">
        <v>13305</v>
      </c>
      <c r="F27" s="364">
        <v>54705</v>
      </c>
      <c r="G27" s="380">
        <v>-15030</v>
      </c>
      <c r="H27" s="197"/>
      <c r="I27" s="198"/>
      <c r="J27" s="199"/>
      <c r="K27" s="199"/>
      <c r="L27" s="199"/>
    </row>
    <row r="28" spans="2:12" ht="15">
      <c r="B28" s="200"/>
      <c r="C28" s="201"/>
      <c r="D28" s="365"/>
      <c r="E28" s="366"/>
      <c r="F28" s="366"/>
      <c r="G28" s="381"/>
      <c r="H28" s="197"/>
      <c r="I28" s="198"/>
      <c r="J28" s="199"/>
      <c r="K28" s="199"/>
      <c r="L28" s="199"/>
    </row>
    <row r="29" spans="2:12" ht="15.75">
      <c r="B29" s="200"/>
      <c r="C29" s="225" t="s">
        <v>193</v>
      </c>
      <c r="D29" s="196">
        <f>SUM(D30:D31)+SUM(D33:D34)+D36+SUM(D38:D40)</f>
        <v>-12592.999999998749</v>
      </c>
      <c r="E29" s="196">
        <f>SUM(E30:E31)+SUM(E33:E34)+E36+SUM(E38:E40)</f>
        <v>-21036.000000000342</v>
      </c>
      <c r="F29" s="196">
        <f>SUM(F30:F31)+SUM(F33:F34)+F36+SUM(F38:F40)</f>
        <v>-126099.00000000095</v>
      </c>
      <c r="G29" s="379">
        <f>SUM(G30:G31)+SUM(G33:G34)+G36+SUM(G38:G40)</f>
        <v>208385.99999999852</v>
      </c>
      <c r="H29" s="197"/>
      <c r="I29" s="198"/>
      <c r="J29" s="199"/>
      <c r="K29" s="199"/>
      <c r="L29" s="199"/>
    </row>
    <row r="30" spans="2:12" ht="15">
      <c r="B30" s="200"/>
      <c r="C30" s="228" t="s">
        <v>182</v>
      </c>
      <c r="D30" s="364">
        <v>29801</v>
      </c>
      <c r="E30" s="364">
        <v>32899</v>
      </c>
      <c r="F30" s="364">
        <v>34159</v>
      </c>
      <c r="G30" s="380">
        <v>13872</v>
      </c>
      <c r="H30" s="197"/>
      <c r="I30" s="198"/>
      <c r="J30" s="199"/>
      <c r="K30" s="199"/>
      <c r="L30" s="199"/>
    </row>
    <row r="31" spans="2:12" ht="15">
      <c r="B31" s="200"/>
      <c r="C31" s="228" t="s">
        <v>183</v>
      </c>
      <c r="D31" s="364">
        <v>-70655</v>
      </c>
      <c r="E31" s="364">
        <v>-80550</v>
      </c>
      <c r="F31" s="364">
        <v>-93883</v>
      </c>
      <c r="G31" s="380">
        <v>22127</v>
      </c>
      <c r="H31" s="197"/>
      <c r="I31" s="198"/>
      <c r="J31" s="199"/>
      <c r="K31" s="199"/>
      <c r="L31" s="199"/>
    </row>
    <row r="32" spans="2:12" ht="15">
      <c r="B32" s="200"/>
      <c r="C32" s="375"/>
      <c r="D32" s="367"/>
      <c r="E32" s="368"/>
      <c r="F32" s="366"/>
      <c r="G32" s="381"/>
      <c r="H32" s="197"/>
      <c r="I32" s="198"/>
      <c r="J32" s="199"/>
      <c r="K32" s="199"/>
      <c r="L32" s="199"/>
    </row>
    <row r="33" spans="2:12" ht="15">
      <c r="B33" s="200"/>
      <c r="C33" s="376" t="s">
        <v>184</v>
      </c>
      <c r="D33" s="364">
        <v>-65752.94612655307</v>
      </c>
      <c r="E33" s="364">
        <v>100384.6207484653</v>
      </c>
      <c r="F33" s="364">
        <v>-4367.844181052078</v>
      </c>
      <c r="G33" s="380">
        <v>101114.12443349764</v>
      </c>
      <c r="H33" s="209"/>
      <c r="I33" s="198"/>
      <c r="J33" s="199"/>
      <c r="K33" s="199"/>
      <c r="L33" s="199"/>
    </row>
    <row r="34" spans="2:12" ht="16.5">
      <c r="B34" s="200"/>
      <c r="C34" s="228" t="s">
        <v>185</v>
      </c>
      <c r="D34" s="364">
        <v>-26144.709025922308</v>
      </c>
      <c r="E34" s="364">
        <v>-53287.026946775375</v>
      </c>
      <c r="F34" s="364">
        <v>-47826.854825459304</v>
      </c>
      <c r="G34" s="380">
        <v>-67773.97679145035</v>
      </c>
      <c r="H34" s="197"/>
      <c r="I34" s="198"/>
      <c r="J34" s="199"/>
      <c r="K34" s="199"/>
      <c r="L34" s="199"/>
    </row>
    <row r="35" spans="2:12" ht="15">
      <c r="B35" s="200"/>
      <c r="C35" s="375" t="s">
        <v>205</v>
      </c>
      <c r="D35" s="364">
        <v>2166</v>
      </c>
      <c r="E35" s="364">
        <v>12102</v>
      </c>
      <c r="F35" s="364">
        <v>-5037</v>
      </c>
      <c r="G35" s="380">
        <v>-10036</v>
      </c>
      <c r="H35" s="197"/>
      <c r="I35" s="198"/>
      <c r="J35" s="199"/>
      <c r="K35" s="199"/>
      <c r="L35" s="199"/>
    </row>
    <row r="36" spans="2:12" ht="15">
      <c r="B36" s="200"/>
      <c r="C36" s="229" t="s">
        <v>186</v>
      </c>
      <c r="D36" s="364">
        <v>600</v>
      </c>
      <c r="E36" s="364">
        <v>-460</v>
      </c>
      <c r="F36" s="364">
        <v>-1217</v>
      </c>
      <c r="G36" s="380">
        <v>-6236</v>
      </c>
      <c r="H36" s="197"/>
      <c r="I36" s="198"/>
      <c r="J36" s="199"/>
      <c r="K36" s="199"/>
      <c r="L36" s="199"/>
    </row>
    <row r="37" spans="2:12" ht="15">
      <c r="B37" s="200"/>
      <c r="C37" s="362"/>
      <c r="D37" s="367"/>
      <c r="E37" s="368"/>
      <c r="F37" s="368"/>
      <c r="G37" s="382"/>
      <c r="H37" s="197"/>
      <c r="I37" s="198"/>
      <c r="J37" s="199"/>
      <c r="K37" s="199"/>
      <c r="L37" s="199"/>
    </row>
    <row r="38" spans="2:12" ht="16.5">
      <c r="B38" s="200"/>
      <c r="C38" s="228" t="s">
        <v>190</v>
      </c>
      <c r="D38" s="364">
        <v>119558.65515247663</v>
      </c>
      <c r="E38" s="364">
        <v>-20022.593801690266</v>
      </c>
      <c r="F38" s="364">
        <v>-12963.300993489567</v>
      </c>
      <c r="G38" s="380">
        <v>145282.85235795123</v>
      </c>
      <c r="H38" s="197"/>
      <c r="I38" s="198"/>
      <c r="J38" s="199"/>
      <c r="K38" s="199"/>
      <c r="L38" s="199"/>
    </row>
    <row r="39" spans="2:12" ht="16.5">
      <c r="B39" s="200"/>
      <c r="C39" s="228" t="s">
        <v>192</v>
      </c>
      <c r="D39" s="364">
        <v>0</v>
      </c>
      <c r="E39" s="364">
        <v>0</v>
      </c>
      <c r="F39" s="364">
        <v>0</v>
      </c>
      <c r="G39" s="380">
        <v>0</v>
      </c>
      <c r="H39" s="197"/>
      <c r="I39" s="198"/>
      <c r="J39" s="199"/>
      <c r="K39" s="199"/>
      <c r="L39" s="199"/>
    </row>
    <row r="40" spans="2:12" ht="16.5">
      <c r="B40" s="200"/>
      <c r="C40" s="228" t="s">
        <v>191</v>
      </c>
      <c r="D40" s="364">
        <v>0</v>
      </c>
      <c r="E40" s="364">
        <v>0</v>
      </c>
      <c r="F40" s="364">
        <v>0</v>
      </c>
      <c r="G40" s="380">
        <v>0</v>
      </c>
      <c r="H40" s="197"/>
      <c r="I40" s="198"/>
      <c r="J40" s="199"/>
      <c r="K40" s="199"/>
      <c r="L40" s="199"/>
    </row>
    <row r="41" spans="2:12" ht="15">
      <c r="B41" s="200"/>
      <c r="C41" s="206"/>
      <c r="D41" s="365"/>
      <c r="E41" s="366"/>
      <c r="F41" s="366"/>
      <c r="G41" s="381"/>
      <c r="H41" s="197"/>
      <c r="I41" s="198"/>
      <c r="J41" s="199"/>
      <c r="K41" s="199"/>
      <c r="L41" s="199"/>
    </row>
    <row r="42" spans="2:12" ht="15.75">
      <c r="B42" s="200"/>
      <c r="C42" s="230" t="s">
        <v>107</v>
      </c>
      <c r="D42" s="369">
        <f>+D43</f>
        <v>29748.999999998603</v>
      </c>
      <c r="E42" s="369">
        <f>+E43</f>
        <v>-15620.999999999767</v>
      </c>
      <c r="F42" s="369">
        <f>+F43</f>
        <v>-62056.00000000012</v>
      </c>
      <c r="G42" s="380">
        <f>+G43</f>
        <v>-40605.99999999814</v>
      </c>
      <c r="H42" s="197"/>
      <c r="I42" s="198"/>
      <c r="J42" s="199"/>
      <c r="K42" s="199"/>
      <c r="L42" s="199"/>
    </row>
    <row r="43" spans="2:12" ht="15">
      <c r="B43" s="200"/>
      <c r="C43" s="231" t="s">
        <v>187</v>
      </c>
      <c r="D43" s="364">
        <f>D46-(D10+D12+D30+D31+D33+D34+D36+D38)</f>
        <v>29748.999999998603</v>
      </c>
      <c r="E43" s="364">
        <f>E46-(E10+E12+E30+E31+E33+E34+E36+E38)</f>
        <v>-15620.999999999767</v>
      </c>
      <c r="F43" s="364">
        <f>F46-(F10+F12+F30+F31+F33+F34+F36+F38)</f>
        <v>-62056.00000000012</v>
      </c>
      <c r="G43" s="380">
        <f>G46-(G10+G12+G30+G31+G33+G34+G36+G38)</f>
        <v>-40605.99999999814</v>
      </c>
      <c r="H43" s="197"/>
      <c r="I43" s="198"/>
      <c r="J43" s="199"/>
      <c r="K43" s="199"/>
      <c r="L43" s="199"/>
    </row>
    <row r="44" spans="2:12" ht="15">
      <c r="B44" s="200"/>
      <c r="C44" s="228" t="s">
        <v>188</v>
      </c>
      <c r="D44" s="364">
        <v>0</v>
      </c>
      <c r="E44" s="364">
        <v>0</v>
      </c>
      <c r="F44" s="364">
        <v>0</v>
      </c>
      <c r="G44" s="380">
        <v>0</v>
      </c>
      <c r="H44" s="197"/>
      <c r="I44" s="198"/>
      <c r="J44" s="199"/>
      <c r="K44" s="199"/>
      <c r="L44" s="199"/>
    </row>
    <row r="45" spans="2:12" ht="15.75" thickBot="1">
      <c r="B45" s="200"/>
      <c r="C45" s="202"/>
      <c r="D45" s="370"/>
      <c r="E45" s="371"/>
      <c r="F45" s="371"/>
      <c r="G45" s="383"/>
      <c r="H45" s="235"/>
      <c r="I45" s="198"/>
      <c r="J45" s="199"/>
      <c r="K45" s="199"/>
      <c r="L45" s="199"/>
    </row>
    <row r="46" spans="2:12" ht="18.75" thickBot="1" thickTop="1">
      <c r="B46" s="200"/>
      <c r="C46" s="272" t="s">
        <v>111</v>
      </c>
      <c r="D46" s="364">
        <v>1189032</v>
      </c>
      <c r="E46" s="364">
        <v>1854500</v>
      </c>
      <c r="F46" s="364">
        <v>978842.999999999</v>
      </c>
      <c r="G46" s="384">
        <v>2389805</v>
      </c>
      <c r="H46" s="215"/>
      <c r="I46" s="198"/>
      <c r="J46" s="199"/>
      <c r="K46" s="199"/>
      <c r="L46" s="199"/>
    </row>
    <row r="47" spans="2:12" ht="17.25" thickBot="1" thickTop="1">
      <c r="B47" s="12"/>
      <c r="C47" s="216"/>
      <c r="D47" s="237"/>
      <c r="E47" s="237"/>
      <c r="F47" s="237"/>
      <c r="G47" s="237"/>
      <c r="H47" s="237"/>
      <c r="I47" s="103"/>
      <c r="J47" s="2"/>
      <c r="K47" s="2"/>
      <c r="L47" s="2"/>
    </row>
    <row r="48" spans="2:12" ht="17.25" thickBot="1" thickTop="1">
      <c r="B48" s="12"/>
      <c r="C48" s="238"/>
      <c r="D48" s="372"/>
      <c r="E48" s="240"/>
      <c r="F48" s="240"/>
      <c r="G48" s="240"/>
      <c r="H48" s="240"/>
      <c r="I48" s="103"/>
      <c r="J48" s="2"/>
      <c r="K48" s="2"/>
      <c r="L48" s="2"/>
    </row>
    <row r="49" spans="2:12" ht="17.25" thickBot="1" thickTop="1">
      <c r="B49" s="12"/>
      <c r="C49" s="273" t="s">
        <v>112</v>
      </c>
      <c r="D49" s="364">
        <v>12741025</v>
      </c>
      <c r="E49" s="364">
        <v>14935392</v>
      </c>
      <c r="F49" s="364">
        <v>16041926</v>
      </c>
      <c r="G49" s="388">
        <v>18364134</v>
      </c>
      <c r="H49" s="116"/>
      <c r="I49" s="103"/>
      <c r="J49" s="2"/>
      <c r="K49" s="2"/>
      <c r="L49" s="2"/>
    </row>
    <row r="50" spans="2:12" ht="17.25" thickTop="1">
      <c r="B50" s="12"/>
      <c r="C50" s="227" t="s">
        <v>219</v>
      </c>
      <c r="D50" s="364">
        <v>13281897</v>
      </c>
      <c r="E50" s="364">
        <v>15136397</v>
      </c>
      <c r="F50" s="364">
        <v>16115240</v>
      </c>
      <c r="G50" s="380">
        <v>18505045</v>
      </c>
      <c r="H50" s="109"/>
      <c r="I50" s="103"/>
      <c r="J50" s="2"/>
      <c r="K50" s="2"/>
      <c r="L50" s="2"/>
    </row>
    <row r="51" spans="2:12" ht="16.5" customHeight="1">
      <c r="B51" s="12"/>
      <c r="C51" s="274" t="s">
        <v>220</v>
      </c>
      <c r="D51" s="364">
        <v>540872</v>
      </c>
      <c r="E51" s="364">
        <v>201005</v>
      </c>
      <c r="F51" s="364">
        <v>73314</v>
      </c>
      <c r="G51" s="380">
        <v>140911</v>
      </c>
      <c r="H51" s="241"/>
      <c r="I51" s="103"/>
      <c r="J51" s="2"/>
      <c r="K51" s="2"/>
      <c r="L51" s="2"/>
    </row>
    <row r="52" spans="2:12" ht="15.75" thickBot="1">
      <c r="B52" s="12"/>
      <c r="C52" s="202"/>
      <c r="D52" s="105"/>
      <c r="E52" s="105"/>
      <c r="F52" s="105"/>
      <c r="G52" s="105"/>
      <c r="H52" s="242"/>
      <c r="I52" s="103"/>
      <c r="J52" s="2"/>
      <c r="K52" s="2"/>
      <c r="L52" s="2"/>
    </row>
    <row r="53" spans="2:12" ht="20.25" thickBot="1" thickTop="1">
      <c r="B53" s="12"/>
      <c r="C53" s="232" t="s">
        <v>108</v>
      </c>
      <c r="D53" s="218"/>
      <c r="E53" s="218"/>
      <c r="F53" s="218"/>
      <c r="G53" s="218"/>
      <c r="H53" s="219"/>
      <c r="I53" s="103"/>
      <c r="J53" s="2"/>
      <c r="K53" s="5"/>
      <c r="L53" s="2"/>
    </row>
    <row r="54" spans="2:12" ht="18.75" thickTop="1">
      <c r="B54" s="12"/>
      <c r="C54" s="220"/>
      <c r="D54" s="221"/>
      <c r="E54" s="222"/>
      <c r="F54" s="222"/>
      <c r="G54" s="222"/>
      <c r="H54" s="222"/>
      <c r="I54" s="103"/>
      <c r="J54" s="2"/>
      <c r="K54" s="5"/>
      <c r="L54" s="2"/>
    </row>
    <row r="55" spans="2:12" ht="15.75">
      <c r="B55" s="12"/>
      <c r="C55" s="72" t="s">
        <v>209</v>
      </c>
      <c r="E55" s="1"/>
      <c r="F55" s="1"/>
      <c r="G55" s="5"/>
      <c r="H55" s="5" t="s">
        <v>196</v>
      </c>
      <c r="I55" s="103"/>
      <c r="J55" s="2"/>
      <c r="K55" s="5"/>
      <c r="L55" s="2"/>
    </row>
    <row r="56" spans="2:12" ht="15.75">
      <c r="B56" s="12"/>
      <c r="C56" s="118" t="s">
        <v>211</v>
      </c>
      <c r="E56" s="1"/>
      <c r="F56" s="1"/>
      <c r="H56" s="233" t="s">
        <v>197</v>
      </c>
      <c r="I56" s="103"/>
      <c r="J56" s="2"/>
      <c r="K56" s="5"/>
      <c r="L56" s="2"/>
    </row>
    <row r="57" spans="2:12" ht="15.75">
      <c r="B57" s="12"/>
      <c r="C57" s="118" t="s">
        <v>198</v>
      </c>
      <c r="E57" s="1"/>
      <c r="F57" s="1"/>
      <c r="H57" s="1"/>
      <c r="I57" s="103"/>
      <c r="J57" s="2"/>
      <c r="K57" s="5"/>
      <c r="L57" s="2"/>
    </row>
    <row r="58" spans="2:12" ht="16.5" thickBot="1">
      <c r="B58" s="138"/>
      <c r="C58" s="223"/>
      <c r="D58" s="243"/>
      <c r="E58" s="244"/>
      <c r="F58" s="244"/>
      <c r="G58" s="244"/>
      <c r="H58" s="244"/>
      <c r="I58" s="122"/>
      <c r="J58" s="2"/>
      <c r="K58" s="5"/>
      <c r="L58" s="2"/>
    </row>
    <row r="59" spans="2:12" ht="16.5" thickTop="1">
      <c r="B59" s="224"/>
      <c r="C59" s="118"/>
      <c r="D59" s="233"/>
      <c r="E59" s="233"/>
      <c r="F59" s="233"/>
      <c r="G59" s="233"/>
      <c r="H59" s="23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0">
      <selection activeCell="C52" sqref="C5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23"/>
      <c r="D1" s="2"/>
      <c r="E1" s="2"/>
      <c r="F1" s="2"/>
      <c r="G1" s="2"/>
      <c r="H1" s="2"/>
      <c r="I1" s="2"/>
    </row>
    <row r="2" spans="2:9" ht="18">
      <c r="B2" s="124" t="s">
        <v>18</v>
      </c>
      <c r="C2" s="191" t="s">
        <v>140</v>
      </c>
      <c r="D2" s="3"/>
      <c r="E2" s="2"/>
      <c r="F2" s="2"/>
      <c r="G2" s="2"/>
      <c r="H2" s="2"/>
      <c r="I2" s="2"/>
    </row>
    <row r="3" spans="2:9" ht="18">
      <c r="B3" s="124"/>
      <c r="C3" s="191" t="s">
        <v>113</v>
      </c>
      <c r="D3" s="3"/>
      <c r="E3" s="2"/>
      <c r="F3" s="2"/>
      <c r="G3" s="2"/>
      <c r="H3" s="2"/>
      <c r="I3" s="2"/>
    </row>
    <row r="4" spans="2:9" ht="16.5" thickBot="1">
      <c r="B4" s="124"/>
      <c r="C4" s="117"/>
      <c r="D4" s="145"/>
      <c r="E4" s="2"/>
      <c r="F4" s="2"/>
      <c r="G4" s="2"/>
      <c r="H4" s="2"/>
      <c r="I4" s="2"/>
    </row>
    <row r="5" spans="2:9" ht="15.75" thickTop="1">
      <c r="B5" s="125"/>
      <c r="C5" s="85"/>
      <c r="D5" s="86"/>
      <c r="E5" s="86"/>
      <c r="F5" s="86"/>
      <c r="G5" s="87"/>
      <c r="H5" s="87"/>
      <c r="I5" s="88"/>
    </row>
    <row r="6" spans="2:9" ht="15">
      <c r="B6" s="12"/>
      <c r="C6" s="176" t="s">
        <v>25</v>
      </c>
      <c r="D6" s="90"/>
      <c r="E6" s="393" t="s">
        <v>73</v>
      </c>
      <c r="F6" s="393"/>
      <c r="G6" s="92"/>
      <c r="H6" s="92"/>
      <c r="I6" s="103"/>
    </row>
    <row r="7" spans="2:9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21">
        <v>2008</v>
      </c>
      <c r="H7" s="94"/>
      <c r="I7" s="103"/>
    </row>
    <row r="8" spans="2:9" ht="15.75">
      <c r="B8" s="12"/>
      <c r="C8" s="338" t="str">
        <f>Fedőlap!E13</f>
        <v>Dátum: 2009.10.19.</v>
      </c>
      <c r="D8" s="281"/>
      <c r="E8" s="281"/>
      <c r="F8" s="281"/>
      <c r="G8" s="281"/>
      <c r="H8" s="127"/>
      <c r="I8" s="103"/>
    </row>
    <row r="9" spans="2:9" ht="16.5" thickBot="1">
      <c r="B9" s="12"/>
      <c r="C9" s="97"/>
      <c r="D9" s="20"/>
      <c r="E9" s="20"/>
      <c r="F9" s="20"/>
      <c r="G9" s="192"/>
      <c r="H9" s="193"/>
      <c r="I9" s="103"/>
    </row>
    <row r="10" spans="2:9" ht="17.25" thickBot="1" thickTop="1">
      <c r="B10" s="12"/>
      <c r="C10" s="272" t="s">
        <v>114</v>
      </c>
      <c r="D10" s="130" t="s">
        <v>5</v>
      </c>
      <c r="E10" s="130" t="s">
        <v>5</v>
      </c>
      <c r="F10" s="130" t="s">
        <v>5</v>
      </c>
      <c r="G10" s="279" t="s">
        <v>5</v>
      </c>
      <c r="H10" s="116"/>
      <c r="I10" s="103"/>
    </row>
    <row r="11" spans="2:9" ht="15.75" thickTop="1">
      <c r="B11" s="12"/>
      <c r="C11" s="111"/>
      <c r="D11" s="104"/>
      <c r="E11" s="105"/>
      <c r="F11" s="105"/>
      <c r="G11" s="106"/>
      <c r="H11" s="107"/>
      <c r="I11" s="103"/>
    </row>
    <row r="12" spans="2:9" ht="17.25">
      <c r="B12" s="194"/>
      <c r="C12" s="361" t="s">
        <v>194</v>
      </c>
      <c r="D12" s="195">
        <f>SUM(D13:D15,D22,D27)</f>
        <v>0</v>
      </c>
      <c r="E12" s="195">
        <f>SUM(E13:E15,E22,E27)</f>
        <v>0</v>
      </c>
      <c r="F12" s="195">
        <f>SUM(F13:F15,F22,F27)</f>
        <v>0</v>
      </c>
      <c r="G12" s="196">
        <f>SUM(G13:G15,G22,G27)</f>
        <v>0</v>
      </c>
      <c r="H12" s="197"/>
      <c r="I12" s="198"/>
    </row>
    <row r="13" spans="2:9" ht="15">
      <c r="B13" s="200"/>
      <c r="C13" s="226" t="s">
        <v>175</v>
      </c>
      <c r="D13" s="245" t="s">
        <v>5</v>
      </c>
      <c r="E13" s="245" t="s">
        <v>5</v>
      </c>
      <c r="F13" s="245" t="s">
        <v>5</v>
      </c>
      <c r="G13" s="246" t="s">
        <v>5</v>
      </c>
      <c r="H13" s="197"/>
      <c r="I13" s="198"/>
    </row>
    <row r="14" spans="2:9" ht="15">
      <c r="B14" s="200"/>
      <c r="C14" s="226" t="s">
        <v>176</v>
      </c>
      <c r="D14" s="245" t="s">
        <v>5</v>
      </c>
      <c r="E14" s="245" t="s">
        <v>5</v>
      </c>
      <c r="F14" s="245" t="s">
        <v>5</v>
      </c>
      <c r="G14" s="246" t="s">
        <v>5</v>
      </c>
      <c r="H14" s="197"/>
      <c r="I14" s="198"/>
    </row>
    <row r="15" spans="2:9" ht="15">
      <c r="B15" s="200"/>
      <c r="C15" s="226" t="s">
        <v>177</v>
      </c>
      <c r="D15" s="245" t="s">
        <v>5</v>
      </c>
      <c r="E15" s="245" t="s">
        <v>5</v>
      </c>
      <c r="F15" s="245" t="s">
        <v>5</v>
      </c>
      <c r="G15" s="246" t="s">
        <v>5</v>
      </c>
      <c r="H15" s="197"/>
      <c r="I15" s="198"/>
    </row>
    <row r="16" spans="2:9" ht="15">
      <c r="B16" s="200"/>
      <c r="C16" s="227" t="s">
        <v>102</v>
      </c>
      <c r="D16" s="245" t="s">
        <v>5</v>
      </c>
      <c r="E16" s="245" t="s">
        <v>5</v>
      </c>
      <c r="F16" s="245" t="s">
        <v>5</v>
      </c>
      <c r="G16" s="246" t="s">
        <v>5</v>
      </c>
      <c r="H16" s="197"/>
      <c r="I16" s="198"/>
    </row>
    <row r="17" spans="2:9" ht="15">
      <c r="B17" s="200"/>
      <c r="C17" s="226" t="s">
        <v>103</v>
      </c>
      <c r="D17" s="245" t="s">
        <v>5</v>
      </c>
      <c r="E17" s="245" t="s">
        <v>5</v>
      </c>
      <c r="F17" s="245" t="s">
        <v>5</v>
      </c>
      <c r="G17" s="246" t="s">
        <v>5</v>
      </c>
      <c r="H17" s="197"/>
      <c r="I17" s="198"/>
    </row>
    <row r="18" spans="2:9" ht="15">
      <c r="B18" s="200"/>
      <c r="C18" s="227" t="s">
        <v>178</v>
      </c>
      <c r="D18" s="245"/>
      <c r="E18" s="245"/>
      <c r="F18" s="245"/>
      <c r="G18" s="246"/>
      <c r="H18" s="197"/>
      <c r="I18" s="198"/>
    </row>
    <row r="19" spans="2:9" ht="15">
      <c r="B19" s="200"/>
      <c r="C19" s="227" t="s">
        <v>179</v>
      </c>
      <c r="D19" s="245"/>
      <c r="E19" s="245"/>
      <c r="F19" s="245"/>
      <c r="G19" s="246"/>
      <c r="H19" s="197"/>
      <c r="I19" s="198"/>
    </row>
    <row r="20" spans="2:9" ht="15">
      <c r="B20" s="200"/>
      <c r="C20" s="227" t="s">
        <v>102</v>
      </c>
      <c r="D20" s="245"/>
      <c r="E20" s="245"/>
      <c r="F20" s="245"/>
      <c r="G20" s="246"/>
      <c r="H20" s="197"/>
      <c r="I20" s="198"/>
    </row>
    <row r="21" spans="2:9" ht="15">
      <c r="B21" s="200"/>
      <c r="C21" s="227" t="s">
        <v>103</v>
      </c>
      <c r="D21" s="245"/>
      <c r="E21" s="245"/>
      <c r="F21" s="245"/>
      <c r="G21" s="246"/>
      <c r="H21" s="197"/>
      <c r="I21" s="198"/>
    </row>
    <row r="22" spans="2:9" ht="15">
      <c r="B22" s="200"/>
      <c r="C22" s="227" t="s">
        <v>180</v>
      </c>
      <c r="D22" s="245" t="s">
        <v>5</v>
      </c>
      <c r="E22" s="245" t="s">
        <v>5</v>
      </c>
      <c r="F22" s="245" t="s">
        <v>5</v>
      </c>
      <c r="G22" s="246" t="s">
        <v>5</v>
      </c>
      <c r="H22" s="197"/>
      <c r="I22" s="198"/>
    </row>
    <row r="23" spans="2:9" ht="16.5">
      <c r="B23" s="200"/>
      <c r="C23" s="227" t="s">
        <v>206</v>
      </c>
      <c r="D23" s="245"/>
      <c r="E23" s="245"/>
      <c r="F23" s="245"/>
      <c r="G23" s="246"/>
      <c r="H23" s="197"/>
      <c r="I23" s="198"/>
    </row>
    <row r="24" spans="2:9" ht="15">
      <c r="B24" s="200"/>
      <c r="C24" s="374" t="s">
        <v>181</v>
      </c>
      <c r="D24" s="245"/>
      <c r="E24" s="245"/>
      <c r="F24" s="245"/>
      <c r="G24" s="246"/>
      <c r="H24" s="197"/>
      <c r="I24" s="198"/>
    </row>
    <row r="25" spans="2:9" ht="15">
      <c r="B25" s="200"/>
      <c r="C25" s="227" t="s">
        <v>104</v>
      </c>
      <c r="D25" s="245" t="s">
        <v>5</v>
      </c>
      <c r="E25" s="245" t="s">
        <v>5</v>
      </c>
      <c r="F25" s="245" t="s">
        <v>5</v>
      </c>
      <c r="G25" s="246" t="s">
        <v>5</v>
      </c>
      <c r="H25" s="197"/>
      <c r="I25" s="198"/>
    </row>
    <row r="26" spans="2:9" ht="15">
      <c r="B26" s="200"/>
      <c r="C26" s="226" t="s">
        <v>105</v>
      </c>
      <c r="D26" s="245" t="s">
        <v>5</v>
      </c>
      <c r="E26" s="245" t="s">
        <v>5</v>
      </c>
      <c r="F26" s="245" t="s">
        <v>5</v>
      </c>
      <c r="G26" s="246" t="s">
        <v>5</v>
      </c>
      <c r="H26" s="197"/>
      <c r="I26" s="198"/>
    </row>
    <row r="27" spans="2:9" ht="15">
      <c r="B27" s="200"/>
      <c r="C27" s="226" t="s">
        <v>106</v>
      </c>
      <c r="D27" s="245" t="s">
        <v>5</v>
      </c>
      <c r="E27" s="245" t="s">
        <v>5</v>
      </c>
      <c r="F27" s="245" t="s">
        <v>5</v>
      </c>
      <c r="G27" s="246" t="s">
        <v>5</v>
      </c>
      <c r="H27" s="197"/>
      <c r="I27" s="198"/>
    </row>
    <row r="28" spans="2:9" ht="15">
      <c r="B28" s="200"/>
      <c r="C28" s="201"/>
      <c r="D28" s="203"/>
      <c r="E28" s="204"/>
      <c r="F28" s="204"/>
      <c r="G28" s="205"/>
      <c r="H28" s="197"/>
      <c r="I28" s="198"/>
    </row>
    <row r="29" spans="2:9" ht="15.75">
      <c r="B29" s="200"/>
      <c r="C29" s="225" t="s">
        <v>193</v>
      </c>
      <c r="D29" s="196">
        <f>SUM(D30:D40)</f>
        <v>0</v>
      </c>
      <c r="E29" s="196">
        <f>SUM(E30:E40)</f>
        <v>0</v>
      </c>
      <c r="F29" s="196">
        <f>SUM(F30:F40)</f>
        <v>0</v>
      </c>
      <c r="G29" s="196">
        <f>SUM(G30:G40)</f>
        <v>0</v>
      </c>
      <c r="H29" s="197"/>
      <c r="I29" s="198"/>
    </row>
    <row r="30" spans="2:9" ht="15">
      <c r="B30" s="200"/>
      <c r="C30" s="228" t="s">
        <v>182</v>
      </c>
      <c r="D30" s="245" t="s">
        <v>5</v>
      </c>
      <c r="E30" s="245" t="s">
        <v>5</v>
      </c>
      <c r="F30" s="245" t="s">
        <v>5</v>
      </c>
      <c r="G30" s="246" t="s">
        <v>5</v>
      </c>
      <c r="H30" s="197"/>
      <c r="I30" s="198"/>
    </row>
    <row r="31" spans="2:9" ht="15">
      <c r="B31" s="200"/>
      <c r="C31" s="228" t="s">
        <v>183</v>
      </c>
      <c r="D31" s="245" t="s">
        <v>5</v>
      </c>
      <c r="E31" s="245" t="s">
        <v>5</v>
      </c>
      <c r="F31" s="245" t="s">
        <v>5</v>
      </c>
      <c r="G31" s="246" t="s">
        <v>5</v>
      </c>
      <c r="H31" s="197"/>
      <c r="I31" s="198"/>
    </row>
    <row r="32" spans="2:9" ht="15">
      <c r="B32" s="200"/>
      <c r="C32" s="375"/>
      <c r="D32" s="207"/>
      <c r="E32" s="208"/>
      <c r="F32" s="204"/>
      <c r="G32" s="205"/>
      <c r="H32" s="197"/>
      <c r="I32" s="198"/>
    </row>
    <row r="33" spans="2:9" ht="15">
      <c r="B33" s="200"/>
      <c r="C33" s="376" t="s">
        <v>184</v>
      </c>
      <c r="D33" s="245" t="s">
        <v>5</v>
      </c>
      <c r="E33" s="245" t="s">
        <v>5</v>
      </c>
      <c r="F33" s="245" t="s">
        <v>5</v>
      </c>
      <c r="G33" s="246" t="s">
        <v>5</v>
      </c>
      <c r="H33" s="209"/>
      <c r="I33" s="198"/>
    </row>
    <row r="34" spans="2:9" ht="16.5">
      <c r="B34" s="200"/>
      <c r="C34" s="228" t="s">
        <v>185</v>
      </c>
      <c r="D34" s="245" t="s">
        <v>5</v>
      </c>
      <c r="E34" s="245" t="s">
        <v>5</v>
      </c>
      <c r="F34" s="245" t="s">
        <v>5</v>
      </c>
      <c r="G34" s="246" t="s">
        <v>5</v>
      </c>
      <c r="H34" s="197"/>
      <c r="I34" s="198"/>
    </row>
    <row r="35" spans="2:9" ht="15">
      <c r="B35" s="200"/>
      <c r="C35" s="375" t="s">
        <v>205</v>
      </c>
      <c r="D35" s="245"/>
      <c r="E35" s="245"/>
      <c r="F35" s="245"/>
      <c r="G35" s="246"/>
      <c r="H35" s="197"/>
      <c r="I35" s="198"/>
    </row>
    <row r="36" spans="2:9" ht="15">
      <c r="B36" s="200"/>
      <c r="C36" s="229" t="s">
        <v>186</v>
      </c>
      <c r="D36" s="246" t="s">
        <v>5</v>
      </c>
      <c r="E36" s="246" t="s">
        <v>5</v>
      </c>
      <c r="F36" s="246" t="s">
        <v>5</v>
      </c>
      <c r="G36" s="246" t="s">
        <v>5</v>
      </c>
      <c r="H36" s="197"/>
      <c r="I36" s="198"/>
    </row>
    <row r="37" spans="2:9" ht="15">
      <c r="B37" s="200"/>
      <c r="C37" s="362"/>
      <c r="D37" s="207"/>
      <c r="E37" s="208"/>
      <c r="F37" s="208"/>
      <c r="G37" s="210"/>
      <c r="H37" s="197"/>
      <c r="I37" s="198"/>
    </row>
    <row r="38" spans="2:9" ht="16.5">
      <c r="B38" s="200"/>
      <c r="C38" s="228" t="s">
        <v>190</v>
      </c>
      <c r="D38" s="245" t="s">
        <v>5</v>
      </c>
      <c r="E38" s="245" t="s">
        <v>5</v>
      </c>
      <c r="F38" s="245" t="s">
        <v>5</v>
      </c>
      <c r="G38" s="246" t="s">
        <v>5</v>
      </c>
      <c r="H38" s="197"/>
      <c r="I38" s="198"/>
    </row>
    <row r="39" spans="2:9" ht="16.5">
      <c r="B39" s="200"/>
      <c r="C39" s="228" t="s">
        <v>192</v>
      </c>
      <c r="D39" s="245" t="s">
        <v>5</v>
      </c>
      <c r="E39" s="245" t="s">
        <v>5</v>
      </c>
      <c r="F39" s="245" t="s">
        <v>5</v>
      </c>
      <c r="G39" s="246" t="s">
        <v>5</v>
      </c>
      <c r="H39" s="197"/>
      <c r="I39" s="198"/>
    </row>
    <row r="40" spans="2:9" ht="16.5">
      <c r="B40" s="200"/>
      <c r="C40" s="228" t="s">
        <v>191</v>
      </c>
      <c r="D40" s="245" t="s">
        <v>5</v>
      </c>
      <c r="E40" s="245" t="s">
        <v>5</v>
      </c>
      <c r="F40" s="245" t="s">
        <v>5</v>
      </c>
      <c r="G40" s="246" t="s">
        <v>5</v>
      </c>
      <c r="H40" s="197"/>
      <c r="I40" s="198"/>
    </row>
    <row r="41" spans="2:9" ht="15">
      <c r="B41" s="200"/>
      <c r="C41" s="206"/>
      <c r="D41" s="203"/>
      <c r="E41" s="204"/>
      <c r="F41" s="204"/>
      <c r="G41" s="205"/>
      <c r="H41" s="197"/>
      <c r="I41" s="198"/>
    </row>
    <row r="42" spans="2:9" ht="15.75">
      <c r="B42" s="200"/>
      <c r="C42" s="230" t="s">
        <v>107</v>
      </c>
      <c r="D42" s="246" t="s">
        <v>5</v>
      </c>
      <c r="E42" s="246" t="s">
        <v>5</v>
      </c>
      <c r="F42" s="246" t="s">
        <v>5</v>
      </c>
      <c r="G42" s="246" t="s">
        <v>5</v>
      </c>
      <c r="H42" s="197"/>
      <c r="I42" s="198"/>
    </row>
    <row r="43" spans="2:9" ht="15">
      <c r="B43" s="200"/>
      <c r="C43" s="231" t="s">
        <v>187</v>
      </c>
      <c r="D43" s="246" t="s">
        <v>5</v>
      </c>
      <c r="E43" s="246" t="s">
        <v>5</v>
      </c>
      <c r="F43" s="246" t="s">
        <v>5</v>
      </c>
      <c r="G43" s="246" t="s">
        <v>5</v>
      </c>
      <c r="H43" s="197"/>
      <c r="I43" s="198"/>
    </row>
    <row r="44" spans="2:9" ht="15">
      <c r="B44" s="200"/>
      <c r="C44" s="228" t="s">
        <v>188</v>
      </c>
      <c r="D44" s="246" t="s">
        <v>5</v>
      </c>
      <c r="E44" s="246" t="s">
        <v>5</v>
      </c>
      <c r="F44" s="246" t="s">
        <v>5</v>
      </c>
      <c r="G44" s="246" t="s">
        <v>5</v>
      </c>
      <c r="H44" s="197"/>
      <c r="I44" s="198"/>
    </row>
    <row r="45" spans="2:9" ht="15.75" thickBot="1">
      <c r="B45" s="200"/>
      <c r="C45" s="202"/>
      <c r="D45" s="211"/>
      <c r="E45" s="212"/>
      <c r="F45" s="212"/>
      <c r="G45" s="213"/>
      <c r="H45" s="247"/>
      <c r="I45" s="198"/>
    </row>
    <row r="46" spans="2:9" ht="18.75" thickBot="1" thickTop="1">
      <c r="B46" s="200"/>
      <c r="C46" s="272" t="s">
        <v>115</v>
      </c>
      <c r="D46" s="248" t="s">
        <v>5</v>
      </c>
      <c r="E46" s="248" t="s">
        <v>5</v>
      </c>
      <c r="F46" s="248" t="s">
        <v>5</v>
      </c>
      <c r="G46" s="280" t="s">
        <v>5</v>
      </c>
      <c r="H46" s="215"/>
      <c r="I46" s="198"/>
    </row>
    <row r="47" spans="2:9" ht="17.25" thickBot="1" thickTop="1">
      <c r="B47" s="12"/>
      <c r="C47" s="216"/>
      <c r="D47" s="275"/>
      <c r="E47" s="236"/>
      <c r="F47" s="236"/>
      <c r="G47" s="276"/>
      <c r="H47" s="237"/>
      <c r="I47" s="103"/>
    </row>
    <row r="48" spans="2:9" ht="17.25" thickBot="1" thickTop="1">
      <c r="B48" s="12"/>
      <c r="C48" s="238"/>
      <c r="D48" s="277"/>
      <c r="E48" s="239"/>
      <c r="F48" s="239"/>
      <c r="G48" s="278"/>
      <c r="H48" s="240"/>
      <c r="I48" s="103"/>
    </row>
    <row r="49" spans="2:9" ht="17.25" thickBot="1" thickTop="1">
      <c r="B49" s="12"/>
      <c r="C49" s="273" t="s">
        <v>116</v>
      </c>
      <c r="D49" s="130" t="s">
        <v>5</v>
      </c>
      <c r="E49" s="130" t="s">
        <v>5</v>
      </c>
      <c r="F49" s="130" t="s">
        <v>5</v>
      </c>
      <c r="G49" s="279" t="s">
        <v>5</v>
      </c>
      <c r="H49" s="116"/>
      <c r="I49" s="103"/>
    </row>
    <row r="50" spans="2:9" ht="17.25" thickTop="1">
      <c r="B50" s="12"/>
      <c r="C50" s="227" t="s">
        <v>217</v>
      </c>
      <c r="D50" s="115" t="s">
        <v>5</v>
      </c>
      <c r="E50" s="115" t="s">
        <v>5</v>
      </c>
      <c r="F50" s="115" t="s">
        <v>5</v>
      </c>
      <c r="G50" s="115" t="s">
        <v>5</v>
      </c>
      <c r="H50" s="109"/>
      <c r="I50" s="103"/>
    </row>
    <row r="51" spans="2:9" ht="15">
      <c r="B51" s="12"/>
      <c r="C51" s="391" t="s">
        <v>218</v>
      </c>
      <c r="D51" s="115" t="s">
        <v>5</v>
      </c>
      <c r="E51" s="115" t="s">
        <v>5</v>
      </c>
      <c r="F51" s="115" t="s">
        <v>5</v>
      </c>
      <c r="G51" s="115" t="s">
        <v>5</v>
      </c>
      <c r="H51" s="241"/>
      <c r="I51" s="103"/>
    </row>
    <row r="52" spans="2:9" ht="15.75" thickBot="1">
      <c r="B52" s="12"/>
      <c r="C52" s="202"/>
      <c r="D52" s="105"/>
      <c r="E52" s="105"/>
      <c r="F52" s="105"/>
      <c r="G52" s="105"/>
      <c r="H52" s="249"/>
      <c r="I52" s="103"/>
    </row>
    <row r="53" spans="2:9" ht="20.25" thickBot="1" thickTop="1">
      <c r="B53" s="12"/>
      <c r="C53" s="232" t="s">
        <v>108</v>
      </c>
      <c r="D53" s="218"/>
      <c r="E53" s="218"/>
      <c r="F53" s="218"/>
      <c r="G53" s="218"/>
      <c r="H53" s="219"/>
      <c r="I53" s="103"/>
    </row>
    <row r="54" spans="2:9" ht="18.75" thickTop="1">
      <c r="B54" s="12"/>
      <c r="C54" s="220"/>
      <c r="D54" s="221"/>
      <c r="E54" s="222"/>
      <c r="F54" s="222"/>
      <c r="G54" s="222"/>
      <c r="H54" s="222"/>
      <c r="I54" s="103"/>
    </row>
    <row r="55" spans="2:9" ht="15.75">
      <c r="B55" s="12"/>
      <c r="C55" s="72" t="s">
        <v>209</v>
      </c>
      <c r="E55" s="1"/>
      <c r="F55" s="1"/>
      <c r="G55" s="5"/>
      <c r="H55" s="5" t="s">
        <v>196</v>
      </c>
      <c r="I55" s="103"/>
    </row>
    <row r="56" spans="2:9" ht="15.75">
      <c r="B56" s="12"/>
      <c r="C56" s="118" t="s">
        <v>211</v>
      </c>
      <c r="E56" s="1"/>
      <c r="F56" s="1"/>
      <c r="H56" s="233" t="s">
        <v>197</v>
      </c>
      <c r="I56" s="103"/>
    </row>
    <row r="57" spans="2:9" ht="15.75">
      <c r="B57" s="12"/>
      <c r="C57" s="118" t="s">
        <v>198</v>
      </c>
      <c r="E57" s="1"/>
      <c r="F57" s="1"/>
      <c r="H57" s="1"/>
      <c r="I57" s="103"/>
    </row>
    <row r="58" spans="2:9" ht="15.75" thickBot="1">
      <c r="B58" s="138"/>
      <c r="C58" s="223"/>
      <c r="D58" s="243"/>
      <c r="E58" s="244"/>
      <c r="F58" s="244"/>
      <c r="G58" s="244"/>
      <c r="H58" s="244"/>
      <c r="I58" s="122"/>
    </row>
    <row r="59" spans="2:9" ht="16.5" thickTop="1">
      <c r="B59" s="224"/>
      <c r="C59" s="118"/>
      <c r="D59" s="233"/>
      <c r="E59" s="233"/>
      <c r="F59" s="233"/>
      <c r="G59" s="233"/>
      <c r="H59" s="233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2009-10-20T07:17:54Z</cp:lastPrinted>
  <dcterms:created xsi:type="dcterms:W3CDTF">2008-10-08T08:00:27Z</dcterms:created>
  <dcterms:modified xsi:type="dcterms:W3CDTF">2010-01-13T12:44:30Z</dcterms:modified>
  <cp:category/>
  <cp:version/>
  <cp:contentType/>
  <cp:contentStatus/>
</cp:coreProperties>
</file>