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<sst xmlns="http://schemas.openxmlformats.org/spreadsheetml/2006/main" count="808" uniqueCount="247">
  <si>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</si>
  <si>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</si>
  <si>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</si>
  <si>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</si>
  <si>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</si>
  <si>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</si>
  <si>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</si>
  <si>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</si>
  <si>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</si>
  <si>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</si>
  <si>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</si>
  <si>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</si>
  <si>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</si>
  <si>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</si>
  <si>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</si>
  <si>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</si>
  <si>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</si>
  <si>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</si>
  <si>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</si>
  <si>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</si>
  <si>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</si>
  <si>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</si>
  <si>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</si>
  <si>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</si>
  <si>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</si>
  <si>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</si>
  <si>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</si>
  <si>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</si>
  <si>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</si>
  <si>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</si>
  <si>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</si>
  <si>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</si>
  <si>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</si>
  <si>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</si>
  <si>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</si>
  <si>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</si>
  <si>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</si>
  <si>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</si>
  <si>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</si>
  <si>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</si>
  <si>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</si>
  <si>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</si>
  <si>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</si>
  <si>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</si>
  <si>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</si>
  <si>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</si>
  <si>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</si>
  <si>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</si>
  <si>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</si>
  <si>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</si>
  <si>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</si>
  <si>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</si>
  <si>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</si>
  <si>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</si>
  <si>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</si>
  <si>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</si>
  <si>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</si>
  <si>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</si>
  <si>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</si>
  <si>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</si>
  <si>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</si>
  <si>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</si>
  <si>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</si>
  <si>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</si>
  <si>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</si>
  <si>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</si>
  <si>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</si>
  <si>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</si>
  <si>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</si>
  <si>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</si>
  <si>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</si>
  <si>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</si>
  <si>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</si>
  <si>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</si>
  <si>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</si>
  <si>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</si>
  <si>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</si>
  <si>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</si>
  <si>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</si>
  <si>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</si>
  <si>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</si>
  <si>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</si>
  <si>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</si>
  <si>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</si>
  <si>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</si>
  <si>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</si>
  <si>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Memorandum tétel: pénzügyi intézmények részére fizetett előleg (lakástámogatásokhoz kapcsolódóan)</t>
  </si>
  <si>
    <t>D.2-höz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</si>
  <si>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</si>
  <si>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</si>
  <si>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</si>
  <si>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</si>
  <si>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</si>
  <si>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Társadalombiztosítási alapokkal szembeni követelés elengedése</t>
  </si>
  <si>
    <t>Az ÁPV. Rt. privatizációs bevételeinek befizetése a KESZ-re (költségvetésen kívüli tranzakció)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</si>
  <si>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</si>
  <si>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</si>
  <si>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</si>
  <si>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</si>
  <si>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</si>
  <si>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</si>
  <si>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</si>
  <si>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</si>
  <si>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</si>
  <si>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</si>
  <si>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</si>
  <si>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</si>
  <si>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</si>
  <si>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</si>
  <si>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</si>
  <si>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</si>
  <si>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</si>
  <si>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</si>
  <si>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</si>
  <si>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</si>
  <si>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</si>
  <si>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</si>
  <si>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</si>
  <si>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</si>
  <si>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</si>
  <si>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</si>
  <si>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</si>
  <si>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</si>
  <si>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</si>
  <si>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</si>
  <si>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</si>
  <si>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</si>
  <si>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</si>
  <si>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</si>
  <si>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</si>
  <si>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</si>
  <si>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</si>
  <si>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</si>
  <si>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</si>
  <si>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</si>
  <si>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</si>
  <si>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</si>
  <si>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</si>
  <si>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</si>
  <si>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</si>
  <si>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</si>
  <si>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</si>
  <si>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</si>
  <si>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</si>
  <si>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</si>
  <si>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</si>
  <si>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</si>
  <si>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</si>
  <si>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</si>
  <si>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</si>
  <si>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</si>
  <si>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</si>
  <si>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</si>
  <si>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</si>
  <si>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</si>
  <si>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</si>
  <si>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</si>
  <si>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</si>
  <si>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</si>
  <si>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</si>
  <si>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</si>
  <si>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</si>
  <si>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</si>
  <si>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</si>
  <si>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</si>
  <si>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Memorandum tétel: P.2-höz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</si>
  <si>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</si>
  <si>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</si>
  <si>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</si>
  <si>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</si>
  <si>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</si>
  <si>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</si>
  <si>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>pénzforgalmi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</si>
  <si>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</si>
  <si>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</si>
  <si>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</si>
  <si>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</si>
  <si>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</si>
  <si>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</si>
  <si>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</si>
  <si>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</si>
  <si>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</si>
  <si>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</si>
  <si>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</si>
  <si>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</si>
  <si>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</si>
  <si>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</si>
  <si>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</si>
  <si>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</si>
  <si>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</si>
  <si>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</si>
  <si>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</si>
  <si>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</si>
  <si>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</si>
  <si>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</si>
  <si>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</si>
  <si>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</si>
  <si>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</si>
  <si>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</si>
  <si>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</si>
  <si>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</si>
  <si>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</si>
  <si>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</si>
  <si>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</si>
  <si>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</si>
  <si>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</si>
  <si>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</si>
  <si>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</si>
  <si>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</si>
  <si>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</si>
  <si>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</si>
  <si>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</si>
  <si>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</si>
  <si>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</si>
  <si>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</si>
  <si>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</si>
  <si>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</si>
  <si>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</si>
  <si>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</si>
  <si>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</si>
  <si>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</si>
  <si>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</si>
  <si>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</si>
  <si>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</si>
  <si>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</si>
  <si>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</si>
  <si>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</si>
  <si>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</si>
  <si>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Az M43-as autópálya beruházással kapcsolatos EU-s bevételek csökkentése</t>
  </si>
  <si>
    <t>Memorandum tétel: osztalék előlegek (MVM és MFB 2009-ben)</t>
  </si>
  <si>
    <t>Malévnak nyújtott tulajdonosi kölcsön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</si>
  <si>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</si>
  <si>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</si>
  <si>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</si>
  <si>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Állami követelés elengedése: 2009: Mozambik, Kambodzsa</t>
  </si>
  <si>
    <t>Technikai bevétel kivétele (2007-évi maradvány)</t>
  </si>
  <si>
    <t>D.45-höz kapcsolódóan, K.2-höz kapcsolódóan 2007-8-ban</t>
  </si>
  <si>
    <t>MNB-nek nyújtott transzfer</t>
  </si>
  <si>
    <t>D.5-höz és D.91-hez kapcsolódóan 2010-től</t>
  </si>
  <si>
    <t xml:space="preserve">   Részletező sor 9</t>
  </si>
  <si>
    <t xml:space="preserve">   Részletező sor 10</t>
  </si>
  <si>
    <t xml:space="preserve">   Részletező sor 11</t>
  </si>
  <si>
    <t>Komponens 2: Nyugdíjreform és Adósságcsökkentő Alap</t>
  </si>
  <si>
    <t>Komponens 3: A Központi Kormányzatba sorolt vállalatok</t>
  </si>
  <si>
    <t>Komponens 4: A Központi Kormányzatba sorolt nonprofit intézmények</t>
  </si>
  <si>
    <t>Dátum: 2011.04.07.</t>
  </si>
  <si>
    <t>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</si>
</sst>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3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18" xfId="19" applyFont="1" applyFill="1" applyBorder="1" applyAlignment="1">
      <alignment horizontal="centerContinuous"/>
      <protection/>
    </xf>
    <xf numFmtId="0" fontId="3" fillId="0" borderId="18" xfId="19" applyFont="1" applyFill="1" applyBorder="1" applyAlignment="1">
      <alignment horizontal="centerContinuous"/>
      <protection/>
    </xf>
    <xf numFmtId="0" fontId="0" fillId="0" borderId="18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8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9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9" fillId="0" borderId="0" xfId="19" applyFont="1" applyFill="1" applyAlignment="1">
      <alignment vertical="center"/>
      <protection/>
    </xf>
    <xf numFmtId="0" fontId="30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3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3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3" fillId="3" borderId="34" xfId="0" applyFont="1" applyFill="1" applyBorder="1" applyAlignment="1" applyProtection="1">
      <alignment/>
      <protection/>
    </xf>
    <xf numFmtId="0" fontId="33" fillId="3" borderId="12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Continuous"/>
      <protection locked="0"/>
    </xf>
    <xf numFmtId="0" fontId="33" fillId="0" borderId="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4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25" xfId="0" applyFont="1" applyFill="1" applyBorder="1" applyAlignment="1" applyProtection="1">
      <alignment/>
      <protection/>
    </xf>
    <xf numFmtId="0" fontId="33" fillId="0" borderId="26" xfId="0" applyFont="1" applyFill="1" applyBorder="1" applyAlignment="1" applyProtection="1">
      <alignment/>
      <protection/>
    </xf>
    <xf numFmtId="0" fontId="33" fillId="0" borderId="2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33" fillId="0" borderId="34" xfId="0" applyFont="1" applyFill="1" applyBorder="1" applyAlignment="1" applyProtection="1">
      <alignment/>
      <protection/>
    </xf>
    <xf numFmtId="0" fontId="33" fillId="0" borderId="39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"/>
      <protection locked="0"/>
    </xf>
    <xf numFmtId="0" fontId="33" fillId="0" borderId="40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3" fillId="0" borderId="17" xfId="0" applyFont="1" applyFill="1" applyBorder="1" applyAlignment="1" applyProtection="1">
      <alignment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6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/>
      <protection locked="0"/>
    </xf>
    <xf numFmtId="0" fontId="17" fillId="0" borderId="41" xfId="0" applyFont="1" applyFill="1" applyBorder="1" applyAlignment="1" applyProtection="1">
      <alignment horizontal="left"/>
      <protection/>
    </xf>
    <xf numFmtId="0" fontId="17" fillId="0" borderId="41" xfId="0" applyFont="1" applyFill="1" applyBorder="1" applyAlignment="1" applyProtection="1">
      <alignment/>
      <protection/>
    </xf>
    <xf numFmtId="0" fontId="36" fillId="0" borderId="42" xfId="0" applyFont="1" applyFill="1" applyBorder="1" applyAlignment="1" applyProtection="1">
      <alignment horizontal="centerContinuous" vertical="center"/>
      <protection/>
    </xf>
    <xf numFmtId="0" fontId="36" fillId="0" borderId="43" xfId="0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0" fillId="0" borderId="23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3" fillId="0" borderId="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3" fillId="0" borderId="6" xfId="0" applyFont="1" applyFill="1" applyBorder="1" applyAlignment="1">
      <alignment/>
    </xf>
    <xf numFmtId="0" fontId="36" fillId="0" borderId="44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centerContinuous"/>
      <protection locked="0"/>
    </xf>
    <xf numFmtId="0" fontId="6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3" xfId="0" applyNumberForma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0" fontId="33" fillId="2" borderId="34" xfId="0" applyFont="1" applyFill="1" applyBorder="1" applyAlignment="1" applyProtection="1">
      <alignment/>
      <protection locked="0"/>
    </xf>
    <xf numFmtId="0" fontId="33" fillId="2" borderId="12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Continuous"/>
      <protection locked="0"/>
    </xf>
    <xf numFmtId="0" fontId="17" fillId="2" borderId="3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0" fillId="0" borderId="4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4" borderId="4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48" xfId="0" applyFont="1" applyFill="1" applyBorder="1" applyAlignment="1" applyProtection="1">
      <alignment horizontal="left"/>
      <protection/>
    </xf>
    <xf numFmtId="0" fontId="17" fillId="0" borderId="4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/>
      <protection/>
    </xf>
    <xf numFmtId="0" fontId="6" fillId="2" borderId="53" xfId="0" applyFont="1" applyFill="1" applyBorder="1" applyAlignment="1" applyProtection="1">
      <alignment/>
      <protection locked="0"/>
    </xf>
    <xf numFmtId="0" fontId="17" fillId="2" borderId="53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/>
      <protection locked="0"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2" borderId="34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3" fontId="5" fillId="2" borderId="64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3" fontId="5" fillId="2" borderId="31" xfId="0" applyNumberFormat="1" applyFont="1" applyFill="1" applyBorder="1" applyAlignment="1" applyProtection="1">
      <alignment/>
      <protection locked="0"/>
    </xf>
    <xf numFmtId="3" fontId="5" fillId="2" borderId="65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3" fontId="1" fillId="2" borderId="34" xfId="0" applyNumberFormat="1" applyFont="1" applyFill="1" applyBorder="1" applyAlignment="1" applyProtection="1">
      <alignment/>
      <protection locked="0"/>
    </xf>
    <xf numFmtId="3" fontId="1" fillId="4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4" borderId="66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0" fontId="1" fillId="4" borderId="34" xfId="0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6" fillId="2" borderId="53" xfId="0" applyNumberFormat="1" applyFont="1" applyFill="1" applyBorder="1" applyAlignment="1" applyProtection="1">
      <alignment/>
      <protection locked="0"/>
    </xf>
    <xf numFmtId="3" fontId="33" fillId="2" borderId="12" xfId="0" applyNumberFormat="1" applyFont="1" applyFill="1" applyBorder="1" applyAlignment="1" applyProtection="1">
      <alignment/>
      <protection locked="0"/>
    </xf>
    <xf numFmtId="3" fontId="33" fillId="2" borderId="34" xfId="0" applyNumberFormat="1" applyFont="1" applyFill="1" applyBorder="1" applyAlignment="1" applyProtection="1">
      <alignment/>
      <protection locked="0"/>
    </xf>
    <xf numFmtId="3" fontId="1" fillId="2" borderId="67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>
      <alignment horizontal="left"/>
    </xf>
    <xf numFmtId="0" fontId="5" fillId="0" borderId="68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3" fillId="0" borderId="0" xfId="0" applyFont="1" applyFill="1" applyAlignment="1" applyProtection="1">
      <alignment horizontal="left"/>
      <protection/>
    </xf>
    <xf numFmtId="0" fontId="17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42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4" fillId="5" borderId="0" xfId="0" applyFont="1" applyFill="1" applyBorder="1" applyAlignment="1">
      <alignment/>
    </xf>
    <xf numFmtId="0" fontId="0" fillId="5" borderId="0" xfId="19" applyFont="1" applyFill="1" applyAlignment="1">
      <alignment horizontal="centerContinuous"/>
      <protection/>
    </xf>
    <xf numFmtId="0" fontId="44" fillId="5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1" fillId="0" borderId="66" xfId="0" applyFont="1" applyFill="1" applyBorder="1" applyAlignment="1" applyProtection="1">
      <alignment/>
      <protection locked="0"/>
    </xf>
    <xf numFmtId="3" fontId="33" fillId="0" borderId="34" xfId="0" applyNumberFormat="1" applyFont="1" applyFill="1" applyBorder="1" applyAlignment="1" applyProtection="1">
      <alignment/>
      <protection locked="0"/>
    </xf>
    <xf numFmtId="3" fontId="33" fillId="0" borderId="39" xfId="0" applyNumberFormat="1" applyFont="1" applyFill="1" applyBorder="1" applyAlignment="1" applyProtection="1">
      <alignment/>
      <protection locked="0"/>
    </xf>
    <xf numFmtId="3" fontId="33" fillId="0" borderId="26" xfId="0" applyNumberFormat="1" applyFont="1" applyFill="1" applyBorder="1" applyAlignment="1" applyProtection="1">
      <alignment/>
      <protection locked="0"/>
    </xf>
    <xf numFmtId="3" fontId="33" fillId="0" borderId="27" xfId="0" applyNumberFormat="1" applyFont="1" applyFill="1" applyBorder="1" applyAlignment="1" applyProtection="1">
      <alignment/>
      <protection locked="0"/>
    </xf>
    <xf numFmtId="3" fontId="33" fillId="0" borderId="25" xfId="0" applyNumberFormat="1" applyFont="1" applyFill="1" applyBorder="1" applyAlignment="1" applyProtection="1">
      <alignment/>
      <protection locked="0"/>
    </xf>
    <xf numFmtId="3" fontId="33" fillId="0" borderId="16" xfId="0" applyNumberFormat="1" applyFont="1" applyFill="1" applyBorder="1" applyAlignment="1" applyProtection="1">
      <alignment/>
      <protection locked="0"/>
    </xf>
    <xf numFmtId="3" fontId="33" fillId="0" borderId="17" xfId="0" applyNumberFormat="1" applyFont="1" applyFill="1" applyBorder="1" applyAlignment="1" applyProtection="1">
      <alignment/>
      <protection locked="0"/>
    </xf>
    <xf numFmtId="3" fontId="33" fillId="0" borderId="13" xfId="0" applyNumberFormat="1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3" fillId="0" borderId="45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188" fontId="5" fillId="2" borderId="12" xfId="15" applyNumberFormat="1" applyFont="1" applyFill="1" applyBorder="1" applyAlignment="1" applyProtection="1">
      <alignment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70" xfId="0" applyFill="1" applyBorder="1" applyAlignment="1" applyProtection="1">
      <alignment/>
      <protection locked="0"/>
    </xf>
    <xf numFmtId="0" fontId="0" fillId="0" borderId="71" xfId="0" applyFill="1" applyBorder="1" applyAlignment="1" applyProtection="1">
      <alignment/>
      <protection locked="0"/>
    </xf>
    <xf numFmtId="3" fontId="1" fillId="2" borderId="67" xfId="0" applyNumberFormat="1" applyFont="1" applyFill="1" applyBorder="1" applyAlignment="1" applyProtection="1">
      <alignment/>
      <protection locked="0"/>
    </xf>
    <xf numFmtId="3" fontId="16" fillId="4" borderId="72" xfId="0" applyNumberFormat="1" applyFont="1" applyFill="1" applyBorder="1" applyAlignment="1" applyProtection="1">
      <alignment/>
      <protection locked="0"/>
    </xf>
    <xf numFmtId="0" fontId="0" fillId="0" borderId="73" xfId="0" applyBorder="1" applyAlignment="1">
      <alignment/>
    </xf>
    <xf numFmtId="3" fontId="6" fillId="2" borderId="74" xfId="0" applyNumberFormat="1" applyFont="1" applyFill="1" applyBorder="1" applyAlignment="1" applyProtection="1">
      <alignment/>
      <protection locked="0"/>
    </xf>
    <xf numFmtId="3" fontId="1" fillId="2" borderId="66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/>
    </xf>
    <xf numFmtId="3" fontId="1" fillId="2" borderId="76" xfId="0" applyNumberFormat="1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3" fontId="1" fillId="4" borderId="72" xfId="0" applyNumberFormat="1" applyFont="1" applyFill="1" applyBorder="1" applyAlignment="1" applyProtection="1">
      <alignment/>
      <protection locked="0"/>
    </xf>
    <xf numFmtId="3" fontId="1" fillId="4" borderId="72" xfId="0" applyNumberFormat="1" applyFont="1" applyFill="1" applyBorder="1" applyAlignment="1" applyProtection="1">
      <alignment wrapText="1"/>
      <protection locked="0"/>
    </xf>
    <xf numFmtId="3" fontId="33" fillId="2" borderId="34" xfId="0" applyNumberFormat="1" applyFont="1" applyFill="1" applyBorder="1" applyAlignment="1">
      <alignment/>
    </xf>
    <xf numFmtId="3" fontId="1" fillId="0" borderId="67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68" xfId="0" applyFont="1" applyFill="1" applyBorder="1" applyAlignment="1" applyProtection="1">
      <alignment horizontal="center" vertical="center"/>
      <protection locked="0"/>
    </xf>
    <xf numFmtId="3" fontId="6" fillId="0" borderId="74" xfId="0" applyNumberFormat="1" applyFont="1" applyFill="1" applyBorder="1" applyAlignment="1" applyProtection="1">
      <alignment/>
      <protection locked="0"/>
    </xf>
    <xf numFmtId="3" fontId="16" fillId="4" borderId="77" xfId="0" applyNumberFormat="1" applyFont="1" applyFill="1" applyBorder="1" applyAlignment="1" applyProtection="1">
      <alignment/>
      <protection locked="0"/>
    </xf>
    <xf numFmtId="3" fontId="1" fillId="0" borderId="66" xfId="0" applyNumberFormat="1" applyFont="1" applyFill="1" applyBorder="1" applyAlignment="1" applyProtection="1">
      <alignment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3" fillId="0" borderId="74" xfId="0" applyNumberFormat="1" applyFont="1" applyFill="1" applyBorder="1" applyAlignment="1" applyProtection="1">
      <alignment/>
      <protection locked="0"/>
    </xf>
    <xf numFmtId="0" fontId="0" fillId="0" borderId="78" xfId="0" applyFont="1" applyFill="1" applyBorder="1" applyAlignment="1" applyProtection="1">
      <alignment horizontal="center"/>
      <protection/>
    </xf>
    <xf numFmtId="3" fontId="1" fillId="0" borderId="79" xfId="0" applyNumberFormat="1" applyFont="1" applyFill="1" applyBorder="1" applyAlignment="1" applyProtection="1">
      <alignment/>
      <protection locked="0"/>
    </xf>
    <xf numFmtId="3" fontId="3" fillId="2" borderId="74" xfId="0" applyNumberFormat="1" applyFont="1" applyFill="1" applyBorder="1" applyAlignment="1" applyProtection="1">
      <alignment/>
      <protection locked="0"/>
    </xf>
    <xf numFmtId="3" fontId="33" fillId="2" borderId="66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2" borderId="66" xfId="0" applyNumberFormat="1" applyFont="1" applyFill="1" applyBorder="1" applyAlignment="1">
      <alignment/>
    </xf>
    <xf numFmtId="3" fontId="33" fillId="0" borderId="58" xfId="0" applyNumberFormat="1" applyFont="1" applyFill="1" applyBorder="1" applyAlignment="1" applyProtection="1">
      <alignment/>
      <protection locked="0"/>
    </xf>
    <xf numFmtId="3" fontId="17" fillId="2" borderId="74" xfId="0" applyNumberFormat="1" applyFont="1" applyFill="1" applyBorder="1" applyAlignment="1" applyProtection="1">
      <alignment/>
      <protection locked="0"/>
    </xf>
    <xf numFmtId="3" fontId="1" fillId="4" borderId="34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Continuous"/>
      <protection locked="0"/>
    </xf>
    <xf numFmtId="3" fontId="1" fillId="4" borderId="77" xfId="0" applyNumberFormat="1" applyFont="1" applyFill="1" applyBorder="1" applyAlignment="1" applyProtection="1">
      <alignment/>
      <protection locked="0"/>
    </xf>
    <xf numFmtId="3" fontId="1" fillId="4" borderId="80" xfId="0" applyNumberFormat="1" applyFont="1" applyFill="1" applyBorder="1" applyAlignment="1" applyProtection="1">
      <alignment wrapText="1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3" fontId="33" fillId="5" borderId="34" xfId="0" applyNumberFormat="1" applyFont="1" applyFill="1" applyBorder="1" applyAlignment="1" applyProtection="1">
      <alignment/>
      <protection locked="0"/>
    </xf>
    <xf numFmtId="3" fontId="33" fillId="5" borderId="66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63" xfId="0" applyNumberFormat="1" applyFont="1" applyFill="1" applyBorder="1" applyAlignment="1" applyProtection="1">
      <alignment/>
      <protection locked="0"/>
    </xf>
    <xf numFmtId="3" fontId="33" fillId="3" borderId="34" xfId="0" applyNumberFormat="1" applyFont="1" applyFill="1" applyBorder="1" applyAlignment="1" applyProtection="1">
      <alignment/>
      <protection/>
    </xf>
    <xf numFmtId="3" fontId="33" fillId="3" borderId="66" xfId="0" applyNumberFormat="1" applyFont="1" applyFill="1" applyBorder="1" applyAlignment="1" applyProtection="1">
      <alignment/>
      <protection/>
    </xf>
    <xf numFmtId="3" fontId="33" fillId="3" borderId="12" xfId="0" applyNumberFormat="1" applyFont="1" applyFill="1" applyBorder="1" applyAlignment="1" applyProtection="1">
      <alignment/>
      <protection/>
    </xf>
    <xf numFmtId="3" fontId="1" fillId="0" borderId="58" xfId="0" applyNumberFormat="1" applyFont="1" applyFill="1" applyBorder="1" applyAlignment="1" applyProtection="1">
      <alignment/>
      <protection locked="0"/>
    </xf>
    <xf numFmtId="0" fontId="6" fillId="0" borderId="81" xfId="0" applyFont="1" applyFill="1" applyBorder="1" applyAlignment="1" applyProtection="1">
      <alignment/>
      <protection locked="0"/>
    </xf>
    <xf numFmtId="0" fontId="6" fillId="0" borderId="82" xfId="0" applyFont="1" applyFill="1" applyBorder="1" applyAlignment="1" applyProtection="1">
      <alignment/>
      <protection locked="0"/>
    </xf>
    <xf numFmtId="0" fontId="1" fillId="0" borderId="83" xfId="0" applyFont="1" applyFill="1" applyBorder="1" applyAlignment="1" applyProtection="1">
      <alignment horizontal="centerContinuous"/>
      <protection locked="0"/>
    </xf>
    <xf numFmtId="0" fontId="1" fillId="0" borderId="84" xfId="0" applyFont="1" applyFill="1" applyBorder="1" applyAlignment="1" applyProtection="1">
      <alignment horizontal="centerContinuous"/>
      <protection locked="0"/>
    </xf>
    <xf numFmtId="0" fontId="33" fillId="5" borderId="34" xfId="0" applyFont="1" applyFill="1" applyBorder="1" applyAlignment="1" applyProtection="1">
      <alignment/>
      <protection locked="0"/>
    </xf>
    <xf numFmtId="0" fontId="33" fillId="5" borderId="12" xfId="0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17" fillId="2" borderId="74" xfId="0" applyNumberFormat="1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right"/>
      <protection locked="0"/>
    </xf>
    <xf numFmtId="0" fontId="1" fillId="0" borderId="58" xfId="0" applyFont="1" applyFill="1" applyBorder="1" applyAlignment="1" applyProtection="1">
      <alignment horizontal="right"/>
      <protection/>
    </xf>
    <xf numFmtId="0" fontId="1" fillId="0" borderId="63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horizontal="right"/>
      <protection locked="0"/>
    </xf>
    <xf numFmtId="0" fontId="6" fillId="0" borderId="85" xfId="0" applyFont="1" applyFill="1" applyBorder="1" applyAlignment="1" applyProtection="1">
      <alignment horizontal="center"/>
      <protection locked="0"/>
    </xf>
    <xf numFmtId="0" fontId="1" fillId="0" borderId="67" xfId="0" applyFont="1" applyFill="1" applyBorder="1" applyAlignment="1" applyProtection="1">
      <alignment horizontal="center"/>
      <protection/>
    </xf>
    <xf numFmtId="0" fontId="29" fillId="0" borderId="0" xfId="19" applyFont="1" applyFill="1" applyAlignment="1">
      <alignment horizontal="left" wrapText="1"/>
      <protection/>
    </xf>
    <xf numFmtId="0" fontId="0" fillId="0" borderId="26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03947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5" name="Text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6" name="Text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7" name="TextBox 7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8" name="TextBox 8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%201_EDP%20notification%20tables%20April%202011_munkat&#225;b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workbookViewId="0" topLeftCell="A1">
      <selection activeCell="E12" sqref="E12"/>
    </sheetView>
  </sheetViews>
  <sheetFormatPr defaultColWidth="9.77734375" defaultRowHeight="15"/>
  <cols>
    <col min="1" max="1" width="9.77734375" style="140" customWidth="1"/>
    <col min="2" max="2" width="3.77734375" style="140" customWidth="1"/>
    <col min="3" max="3" width="54.10546875" style="140" customWidth="1"/>
    <col min="4" max="4" width="10.99609375" style="140" customWidth="1"/>
    <col min="5" max="6" width="10.77734375" style="140" customWidth="1"/>
    <col min="7" max="8" width="10.6640625" style="140" customWidth="1"/>
    <col min="9" max="9" width="13.4453125" style="140" customWidth="1"/>
    <col min="10" max="10" width="59.88671875" style="140" customWidth="1"/>
    <col min="11" max="11" width="5.3359375" style="140" customWidth="1"/>
    <col min="12" max="12" width="0.9921875" style="140" customWidth="1"/>
    <col min="13" max="13" width="0.55078125" style="140" customWidth="1"/>
    <col min="14" max="14" width="9.77734375" style="140" customWidth="1"/>
    <col min="15" max="15" width="40.77734375" style="140" customWidth="1"/>
    <col min="16" max="16384" width="9.77734375" style="140" customWidth="1"/>
  </cols>
  <sheetData>
    <row r="1" spans="2:12" ht="33.75">
      <c r="B1" s="181"/>
      <c r="D1" s="141"/>
      <c r="E1" s="141"/>
      <c r="F1" s="141"/>
      <c r="G1" s="141"/>
      <c r="H1" s="141"/>
      <c r="I1" s="141"/>
      <c r="J1" s="141"/>
      <c r="K1" s="141"/>
      <c r="L1" s="141"/>
    </row>
    <row r="2" spans="3:14" ht="33.75">
      <c r="C2" s="141"/>
      <c r="D2" s="141"/>
      <c r="E2" s="141"/>
      <c r="F2" s="141"/>
      <c r="G2" s="141"/>
      <c r="H2" s="141"/>
      <c r="I2" s="141"/>
      <c r="J2" s="141"/>
      <c r="K2" s="141"/>
      <c r="L2" s="141"/>
      <c r="N2" s="142"/>
    </row>
    <row r="3" spans="2:12" ht="41.25">
      <c r="B3" s="143"/>
      <c r="C3" s="144" t="s">
        <v>19</v>
      </c>
      <c r="D3" s="144"/>
      <c r="E3" s="145"/>
      <c r="F3" s="145"/>
      <c r="G3" s="146"/>
      <c r="H3" s="146"/>
      <c r="I3" s="146"/>
      <c r="J3" s="146"/>
      <c r="K3" s="146"/>
      <c r="L3" s="146"/>
    </row>
    <row r="4" spans="1:14" s="328" customFormat="1" ht="42">
      <c r="A4" s="140"/>
      <c r="B4" s="143"/>
      <c r="C4" s="149" t="s">
        <v>221</v>
      </c>
      <c r="D4" s="148"/>
      <c r="E4" s="145"/>
      <c r="F4" s="145"/>
      <c r="G4" s="146"/>
      <c r="H4" s="146"/>
      <c r="I4" s="146"/>
      <c r="J4" s="146"/>
      <c r="K4" s="146"/>
      <c r="L4" s="146"/>
      <c r="M4" s="140"/>
      <c r="N4" s="140"/>
    </row>
    <row r="5" spans="1:14" s="328" customFormat="1" ht="42">
      <c r="A5" s="140"/>
      <c r="B5" s="143"/>
      <c r="C5" s="149" t="s">
        <v>222</v>
      </c>
      <c r="D5" s="148"/>
      <c r="E5" s="145"/>
      <c r="F5" s="145"/>
      <c r="G5" s="146"/>
      <c r="H5" s="146"/>
      <c r="I5" s="146"/>
      <c r="J5" s="146"/>
      <c r="K5" s="146"/>
      <c r="L5" s="146"/>
      <c r="M5" s="140"/>
      <c r="N5" s="140"/>
    </row>
    <row r="6" spans="2:12" ht="42">
      <c r="B6" s="143"/>
      <c r="C6" s="147"/>
      <c r="D6" s="148"/>
      <c r="E6" s="145"/>
      <c r="F6" s="145"/>
      <c r="G6" s="146"/>
      <c r="H6" s="146"/>
      <c r="I6" s="146"/>
      <c r="J6" s="146"/>
      <c r="K6" s="146"/>
      <c r="L6" s="146"/>
    </row>
    <row r="7" spans="2:12" ht="42">
      <c r="B7" s="143"/>
      <c r="C7" s="149"/>
      <c r="D7" s="148"/>
      <c r="E7" s="145"/>
      <c r="F7" s="145"/>
      <c r="G7" s="146"/>
      <c r="H7" s="146"/>
      <c r="I7" s="146"/>
      <c r="J7" s="146"/>
      <c r="K7" s="146"/>
      <c r="L7" s="146"/>
    </row>
    <row r="8" spans="2:12" ht="10.5" customHeight="1" thickBot="1">
      <c r="B8" s="143"/>
      <c r="C8" s="149"/>
      <c r="D8" s="153"/>
      <c r="E8" s="154"/>
      <c r="F8" s="154"/>
      <c r="G8" s="155"/>
      <c r="H8" s="155"/>
      <c r="I8" s="155"/>
      <c r="J8" s="146"/>
      <c r="K8" s="146"/>
      <c r="L8" s="146"/>
    </row>
    <row r="9" spans="2:12" ht="10.5" customHeight="1">
      <c r="B9" s="143"/>
      <c r="C9" s="149"/>
      <c r="D9" s="150"/>
      <c r="E9" s="151"/>
      <c r="F9" s="151"/>
      <c r="G9" s="152"/>
      <c r="H9" s="152"/>
      <c r="I9" s="152"/>
      <c r="J9" s="146"/>
      <c r="K9" s="146"/>
      <c r="L9" s="146"/>
    </row>
    <row r="10" spans="2:12" ht="42">
      <c r="B10" s="143"/>
      <c r="C10" s="156" t="s">
        <v>223</v>
      </c>
      <c r="D10" s="150"/>
      <c r="E10" s="151"/>
      <c r="F10" s="151"/>
      <c r="G10" s="152"/>
      <c r="H10" s="152"/>
      <c r="I10" s="152"/>
      <c r="J10" s="146"/>
      <c r="K10" s="146"/>
      <c r="L10" s="146"/>
    </row>
    <row r="11" spans="2:12" ht="32.25" customHeight="1">
      <c r="B11" s="143"/>
      <c r="G11" s="146"/>
      <c r="H11" s="146"/>
      <c r="I11" s="146"/>
      <c r="J11" s="146"/>
      <c r="K11" s="146"/>
      <c r="L11" s="146"/>
    </row>
    <row r="12" spans="2:12" ht="33">
      <c r="B12" s="143"/>
      <c r="D12" s="157"/>
      <c r="E12" s="329" t="s">
        <v>224</v>
      </c>
      <c r="F12" s="330"/>
      <c r="G12" s="330"/>
      <c r="H12" s="330"/>
      <c r="I12" s="330"/>
      <c r="J12" s="146"/>
      <c r="K12" s="146"/>
      <c r="L12" s="146"/>
    </row>
    <row r="13" spans="2:12" ht="33.75">
      <c r="B13" s="143"/>
      <c r="D13" s="158"/>
      <c r="E13" s="331" t="s">
        <v>245</v>
      </c>
      <c r="F13" s="330"/>
      <c r="G13" s="330"/>
      <c r="H13" s="330"/>
      <c r="I13" s="330"/>
      <c r="J13" s="146"/>
      <c r="K13" s="146"/>
      <c r="L13" s="146"/>
    </row>
    <row r="14" spans="2:12" ht="31.5">
      <c r="B14" s="143"/>
      <c r="C14" s="158"/>
      <c r="D14" s="158"/>
      <c r="E14" s="332" t="s">
        <v>225</v>
      </c>
      <c r="F14" s="146"/>
      <c r="G14" s="146"/>
      <c r="H14" s="146"/>
      <c r="I14" s="146"/>
      <c r="J14" s="146"/>
      <c r="K14" s="146"/>
      <c r="L14" s="146"/>
    </row>
    <row r="15" spans="2:12" ht="31.5">
      <c r="B15" s="143"/>
      <c r="C15" s="158"/>
      <c r="D15" s="158"/>
      <c r="E15" s="146"/>
      <c r="F15" s="146"/>
      <c r="G15" s="146"/>
      <c r="H15" s="146"/>
      <c r="I15" s="146"/>
      <c r="J15" s="146"/>
      <c r="K15" s="146"/>
      <c r="L15" s="146"/>
    </row>
    <row r="16" spans="2:4" ht="31.5">
      <c r="B16" s="143"/>
      <c r="C16" s="159"/>
      <c r="D16" s="159"/>
    </row>
    <row r="17" spans="2:4" ht="23.25">
      <c r="B17" s="143"/>
      <c r="C17" s="160" t="s">
        <v>20</v>
      </c>
      <c r="D17" s="160"/>
    </row>
    <row r="18" spans="2:4" ht="15.75" customHeight="1">
      <c r="B18" s="143"/>
      <c r="C18" s="160"/>
      <c r="D18" s="160"/>
    </row>
    <row r="19" spans="1:16" ht="23.25" customHeight="1">
      <c r="A19" s="161"/>
      <c r="B19" s="162"/>
      <c r="C19" s="419" t="s">
        <v>21</v>
      </c>
      <c r="D19" s="419"/>
      <c r="E19" s="419"/>
      <c r="F19" s="419"/>
      <c r="G19" s="419"/>
      <c r="H19" s="419"/>
      <c r="I19" s="419"/>
      <c r="J19" s="419"/>
      <c r="K19" s="161"/>
      <c r="L19" s="161"/>
      <c r="M19" s="161"/>
      <c r="N19" s="161"/>
      <c r="O19" s="161"/>
      <c r="P19" s="161"/>
    </row>
    <row r="20" spans="1:16" ht="23.25" customHeight="1">
      <c r="A20" s="161"/>
      <c r="B20" s="162"/>
      <c r="C20" s="419"/>
      <c r="D20" s="419"/>
      <c r="E20" s="419"/>
      <c r="F20" s="419"/>
      <c r="G20" s="419"/>
      <c r="H20" s="419"/>
      <c r="I20" s="419"/>
      <c r="J20" s="419"/>
      <c r="K20" s="161"/>
      <c r="L20" s="161"/>
      <c r="M20" s="161"/>
      <c r="N20" s="161"/>
      <c r="O20" s="161"/>
      <c r="P20" s="161"/>
    </row>
    <row r="21" spans="1:16" ht="15.75" customHeight="1">
      <c r="A21" s="161"/>
      <c r="B21" s="162"/>
      <c r="C21" s="160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0" ht="23.25" customHeight="1">
      <c r="A22" s="161"/>
      <c r="C22" s="419" t="s">
        <v>22</v>
      </c>
      <c r="D22" s="419"/>
      <c r="E22" s="419"/>
      <c r="F22" s="419"/>
      <c r="G22" s="419"/>
      <c r="H22" s="419"/>
      <c r="I22" s="419"/>
      <c r="J22" s="419"/>
    </row>
    <row r="23" spans="1:10" ht="23.25" customHeight="1">
      <c r="A23" s="161"/>
      <c r="C23" s="419"/>
      <c r="D23" s="419"/>
      <c r="E23" s="419"/>
      <c r="F23" s="419"/>
      <c r="G23" s="419"/>
      <c r="H23" s="419"/>
      <c r="I23" s="419"/>
      <c r="J23" s="419"/>
    </row>
    <row r="24" spans="1:4" ht="23.25">
      <c r="A24" s="161"/>
      <c r="C24" s="160"/>
      <c r="D24" s="160"/>
    </row>
    <row r="25" spans="1:4" ht="23.25">
      <c r="A25" s="161"/>
      <c r="C25" s="163" t="s">
        <v>23</v>
      </c>
      <c r="D25" s="163"/>
    </row>
    <row r="26" spans="1:13" ht="15.75">
      <c r="A26" s="161"/>
      <c r="B26" s="162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3" ht="15.75">
      <c r="A27" s="161"/>
      <c r="B27" s="162"/>
      <c r="G27" s="161"/>
      <c r="H27" s="161"/>
      <c r="I27" s="161"/>
      <c r="J27" s="161"/>
      <c r="K27" s="161"/>
      <c r="L27" s="161"/>
      <c r="M27" s="161"/>
    </row>
    <row r="28" spans="1:13" ht="23.25">
      <c r="A28" s="161"/>
      <c r="B28" s="162"/>
      <c r="C28" s="164" t="s">
        <v>24</v>
      </c>
      <c r="D28" s="161"/>
      <c r="G28" s="161"/>
      <c r="H28" s="161"/>
      <c r="I28" s="161"/>
      <c r="J28" s="161"/>
      <c r="K28" s="161"/>
      <c r="L28" s="161"/>
      <c r="M28" s="161"/>
    </row>
    <row r="29" spans="1:13" ht="36" customHeight="1">
      <c r="A29" s="161"/>
      <c r="B29" s="162"/>
      <c r="C29" s="164" t="s">
        <v>161</v>
      </c>
      <c r="D29" s="165"/>
      <c r="G29" s="165"/>
      <c r="H29" s="165"/>
      <c r="I29" s="161"/>
      <c r="K29" s="161"/>
      <c r="L29" s="161"/>
      <c r="M29" s="161"/>
    </row>
    <row r="30" spans="1:13" ht="23.25">
      <c r="A30" s="161"/>
      <c r="B30" s="162"/>
      <c r="C30" s="39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13" ht="15.75">
      <c r="A31" s="161"/>
      <c r="B31" s="162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3" ht="15.75">
      <c r="A32" s="161"/>
      <c r="B32" s="162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</row>
    <row r="33" spans="1:13" ht="22.5">
      <c r="A33" s="161"/>
      <c r="B33" s="162"/>
      <c r="E33" s="166"/>
      <c r="F33" s="166"/>
      <c r="G33" s="161"/>
      <c r="H33" s="161"/>
      <c r="I33" s="161"/>
      <c r="J33" s="161"/>
      <c r="K33" s="161"/>
      <c r="L33" s="161"/>
      <c r="M33" s="161"/>
    </row>
    <row r="34" spans="1:13" ht="15.75">
      <c r="A34" s="161"/>
      <c r="B34" s="162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1:13" ht="15.75">
      <c r="A35" s="161"/>
      <c r="B35" s="162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1:14" ht="30.75">
      <c r="A36" s="167"/>
      <c r="B36" s="168"/>
      <c r="C36" s="146"/>
      <c r="D36" s="146"/>
      <c r="E36" s="167"/>
      <c r="F36" s="167"/>
      <c r="G36" s="167"/>
      <c r="H36" s="167"/>
      <c r="I36" s="167"/>
      <c r="J36" s="167"/>
      <c r="K36" s="167"/>
      <c r="L36" s="167"/>
      <c r="M36" s="167"/>
      <c r="N36" s="146"/>
    </row>
    <row r="37" spans="1:13" ht="15.75">
      <c r="A37" s="161"/>
      <c r="B37" s="162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1:13" ht="15.75">
      <c r="A38" s="161"/>
      <c r="B38" s="162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1:13" ht="15.75">
      <c r="A39" s="161"/>
      <c r="B39" s="162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spans="1:13" ht="15.75">
      <c r="A40" s="161"/>
      <c r="B40" s="162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7">
      <selection activeCell="B2" sqref="B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8"/>
      <c r="C1" s="182"/>
      <c r="D1" s="183"/>
      <c r="E1" s="129"/>
      <c r="F1" s="129"/>
      <c r="G1" s="129"/>
      <c r="H1" s="129"/>
      <c r="I1" s="129"/>
      <c r="J1" s="2"/>
      <c r="K1" s="5"/>
      <c r="L1" s="2"/>
    </row>
    <row r="2" spans="2:12" ht="18">
      <c r="B2" s="118" t="s">
        <v>18</v>
      </c>
      <c r="C2" s="184" t="s">
        <v>147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8"/>
      <c r="C3" s="184" t="s">
        <v>125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8"/>
      <c r="C4" s="111"/>
      <c r="D4" s="139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9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69" t="s">
        <v>25</v>
      </c>
      <c r="D6" s="85"/>
      <c r="E6" s="420" t="s">
        <v>75</v>
      </c>
      <c r="F6" s="420"/>
      <c r="G6" s="87"/>
      <c r="H6" s="87"/>
      <c r="I6" s="98"/>
      <c r="J6" s="2"/>
      <c r="K6" s="2"/>
      <c r="L6" s="2"/>
    </row>
    <row r="7" spans="2:12" ht="15.75">
      <c r="B7" s="12"/>
      <c r="C7" s="169" t="s">
        <v>26</v>
      </c>
      <c r="D7" s="21">
        <v>2007</v>
      </c>
      <c r="E7" s="21">
        <v>2008</v>
      </c>
      <c r="F7" s="21">
        <v>2009</v>
      </c>
      <c r="G7" s="21">
        <v>2010</v>
      </c>
      <c r="H7" s="89"/>
      <c r="I7" s="98"/>
      <c r="J7" s="2"/>
      <c r="K7" s="2"/>
      <c r="L7" s="2"/>
    </row>
    <row r="8" spans="2:12" ht="15.75">
      <c r="B8" s="12"/>
      <c r="C8" s="392" t="str">
        <f>Fedőlap!$E$13</f>
        <v>Dátum: 2011.04.07.</v>
      </c>
      <c r="D8" s="22" t="s">
        <v>45</v>
      </c>
      <c r="E8" s="22" t="s">
        <v>45</v>
      </c>
      <c r="F8" s="22" t="s">
        <v>156</v>
      </c>
      <c r="G8" s="22" t="s">
        <v>156</v>
      </c>
      <c r="H8" s="121"/>
      <c r="I8" s="98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185"/>
      <c r="H9" s="186"/>
      <c r="I9" s="98"/>
      <c r="J9" s="2"/>
      <c r="K9" s="2"/>
      <c r="L9" s="2"/>
    </row>
    <row r="10" spans="2:12" ht="17.25" thickBot="1" thickTop="1">
      <c r="B10" s="12"/>
      <c r="C10" s="265" t="s">
        <v>126</v>
      </c>
      <c r="D10" s="303">
        <f>-'1. Tábla'!E13</f>
        <v>28761</v>
      </c>
      <c r="E10" s="303">
        <f>-'1. Tábla'!F13</f>
        <v>-18345</v>
      </c>
      <c r="F10" s="303">
        <f>-'1. Tábla'!G13</f>
        <v>103950</v>
      </c>
      <c r="G10" s="360">
        <f>-'1. Tábla'!H13</f>
        <v>242544.59179842114</v>
      </c>
      <c r="H10" s="110"/>
      <c r="I10" s="98"/>
      <c r="J10" s="2"/>
      <c r="K10" s="2"/>
      <c r="L10" s="2"/>
    </row>
    <row r="11" spans="2:12" ht="15.75" thickTop="1">
      <c r="B11" s="12"/>
      <c r="C11" s="105"/>
      <c r="D11" s="399"/>
      <c r="E11" s="309"/>
      <c r="F11" s="309"/>
      <c r="G11" s="404"/>
      <c r="H11" s="102"/>
      <c r="I11" s="98"/>
      <c r="J11" s="2"/>
      <c r="K11" s="2"/>
      <c r="L11" s="2"/>
    </row>
    <row r="12" spans="2:12" ht="17.25">
      <c r="B12" s="187"/>
      <c r="C12" s="324" t="s">
        <v>181</v>
      </c>
      <c r="D12" s="401">
        <f>D13+D14+D15+D22+D27</f>
        <v>124123</v>
      </c>
      <c r="E12" s="401">
        <f>E13+E14+E15+E22+E27</f>
        <v>178578</v>
      </c>
      <c r="F12" s="401">
        <f>F13+F14+F15+F22+F27</f>
        <v>-60825</v>
      </c>
      <c r="G12" s="403">
        <f>G13+G14+G15+G22+G27</f>
        <v>-153879</v>
      </c>
      <c r="H12" s="190"/>
      <c r="I12" s="191"/>
      <c r="J12" s="192"/>
      <c r="K12" s="192"/>
      <c r="L12" s="192"/>
    </row>
    <row r="13" spans="2:12" ht="15">
      <c r="B13" s="193"/>
      <c r="C13" s="219" t="s">
        <v>196</v>
      </c>
      <c r="D13" s="316">
        <v>150684</v>
      </c>
      <c r="E13" s="316">
        <v>152777</v>
      </c>
      <c r="F13" s="316">
        <v>-11417</v>
      </c>
      <c r="G13" s="384">
        <v>-150134</v>
      </c>
      <c r="H13" s="190"/>
      <c r="I13" s="191"/>
      <c r="J13" s="192"/>
      <c r="K13" s="192"/>
      <c r="L13" s="192"/>
    </row>
    <row r="14" spans="2:12" ht="15">
      <c r="B14" s="193"/>
      <c r="C14" s="219" t="s">
        <v>197</v>
      </c>
      <c r="D14" s="316">
        <v>8568</v>
      </c>
      <c r="E14" s="316">
        <v>41298</v>
      </c>
      <c r="F14" s="316">
        <v>-65381</v>
      </c>
      <c r="G14" s="384">
        <v>-13137</v>
      </c>
      <c r="H14" s="190"/>
      <c r="I14" s="191"/>
      <c r="J14" s="192"/>
      <c r="K14" s="192"/>
      <c r="L14" s="192"/>
    </row>
    <row r="15" spans="2:12" ht="15">
      <c r="B15" s="193"/>
      <c r="C15" s="219" t="s">
        <v>198</v>
      </c>
      <c r="D15" s="316">
        <v>-11157</v>
      </c>
      <c r="E15" s="316">
        <v>4394</v>
      </c>
      <c r="F15" s="316">
        <v>7507</v>
      </c>
      <c r="G15" s="384">
        <v>-4705</v>
      </c>
      <c r="H15" s="190"/>
      <c r="I15" s="191"/>
      <c r="J15" s="192"/>
      <c r="K15" s="192"/>
      <c r="L15" s="192"/>
    </row>
    <row r="16" spans="2:12" ht="15">
      <c r="B16" s="193"/>
      <c r="C16" s="220" t="s">
        <v>102</v>
      </c>
      <c r="D16" s="397">
        <v>14000</v>
      </c>
      <c r="E16" s="397">
        <v>18223</v>
      </c>
      <c r="F16" s="397">
        <v>15699</v>
      </c>
      <c r="G16" s="398">
        <v>11873.556</v>
      </c>
      <c r="H16" s="190"/>
      <c r="I16" s="191"/>
      <c r="J16" s="192"/>
      <c r="K16" s="192"/>
      <c r="L16" s="192"/>
    </row>
    <row r="17" spans="2:12" ht="15">
      <c r="B17" s="193"/>
      <c r="C17" s="219" t="s">
        <v>103</v>
      </c>
      <c r="D17" s="397">
        <v>-25157</v>
      </c>
      <c r="E17" s="397">
        <v>-13829</v>
      </c>
      <c r="F17" s="397">
        <v>-8192</v>
      </c>
      <c r="G17" s="398">
        <v>-16578.556</v>
      </c>
      <c r="H17" s="190"/>
      <c r="I17" s="191"/>
      <c r="J17" s="192"/>
      <c r="K17" s="192"/>
      <c r="L17" s="192"/>
    </row>
    <row r="18" spans="2:12" ht="15">
      <c r="B18" s="193"/>
      <c r="C18" s="220" t="s">
        <v>199</v>
      </c>
      <c r="D18" s="316">
        <v>-11057</v>
      </c>
      <c r="E18" s="316">
        <v>2710</v>
      </c>
      <c r="F18" s="316">
        <v>8821</v>
      </c>
      <c r="G18" s="384">
        <v>-6871</v>
      </c>
      <c r="H18" s="190"/>
      <c r="I18" s="191"/>
      <c r="J18" s="192"/>
      <c r="K18" s="192"/>
      <c r="L18" s="192"/>
    </row>
    <row r="19" spans="2:12" ht="15">
      <c r="B19" s="193"/>
      <c r="C19" s="220" t="s">
        <v>200</v>
      </c>
      <c r="D19" s="316">
        <v>-100</v>
      </c>
      <c r="E19" s="316">
        <v>1684</v>
      </c>
      <c r="F19" s="316">
        <v>-1314</v>
      </c>
      <c r="G19" s="384">
        <v>2166</v>
      </c>
      <c r="H19" s="190"/>
      <c r="I19" s="191"/>
      <c r="J19" s="192"/>
      <c r="K19" s="192"/>
      <c r="L19" s="192"/>
    </row>
    <row r="20" spans="2:12" ht="15">
      <c r="B20" s="193"/>
      <c r="C20" s="220" t="s">
        <v>102</v>
      </c>
      <c r="D20" s="397">
        <v>13605</v>
      </c>
      <c r="E20" s="397">
        <v>12900</v>
      </c>
      <c r="F20" s="397">
        <v>9211</v>
      </c>
      <c r="G20" s="398">
        <v>7124.1336</v>
      </c>
      <c r="H20" s="190"/>
      <c r="I20" s="191"/>
      <c r="J20" s="192"/>
      <c r="K20" s="192"/>
      <c r="L20" s="192"/>
    </row>
    <row r="21" spans="2:12" ht="15">
      <c r="B21" s="193"/>
      <c r="C21" s="220" t="s">
        <v>103</v>
      </c>
      <c r="D21" s="397">
        <v>-13705</v>
      </c>
      <c r="E21" s="397">
        <v>-11216</v>
      </c>
      <c r="F21" s="397">
        <v>-10525</v>
      </c>
      <c r="G21" s="398">
        <v>-4958.133600000001</v>
      </c>
      <c r="H21" s="190"/>
      <c r="I21" s="191"/>
      <c r="J21" s="192"/>
      <c r="K21" s="192"/>
      <c r="L21" s="192"/>
    </row>
    <row r="22" spans="2:12" ht="15">
      <c r="B22" s="193"/>
      <c r="C22" s="220" t="s">
        <v>201</v>
      </c>
      <c r="D22" s="316">
        <v>-20982</v>
      </c>
      <c r="E22" s="316">
        <v>-18841</v>
      </c>
      <c r="F22" s="316">
        <v>7490</v>
      </c>
      <c r="G22" s="384">
        <v>9717</v>
      </c>
      <c r="H22" s="190"/>
      <c r="I22" s="191"/>
      <c r="J22" s="192"/>
      <c r="K22" s="192"/>
      <c r="L22" s="192"/>
    </row>
    <row r="23" spans="2:12" ht="16.5">
      <c r="B23" s="193"/>
      <c r="C23" s="220" t="s">
        <v>182</v>
      </c>
      <c r="D23" s="316">
        <v>2659</v>
      </c>
      <c r="E23" s="316">
        <v>-2946</v>
      </c>
      <c r="F23" s="316">
        <v>467.0000000000005</v>
      </c>
      <c r="G23" s="384">
        <v>-1542</v>
      </c>
      <c r="H23" s="190"/>
      <c r="I23" s="191"/>
      <c r="J23" s="192"/>
      <c r="K23" s="192"/>
      <c r="L23" s="192"/>
    </row>
    <row r="24" spans="2:12" ht="15">
      <c r="B24" s="193"/>
      <c r="C24" s="322" t="s">
        <v>183</v>
      </c>
      <c r="D24" s="316">
        <v>-23641</v>
      </c>
      <c r="E24" s="316">
        <v>-15895</v>
      </c>
      <c r="F24" s="316">
        <v>7023</v>
      </c>
      <c r="G24" s="384">
        <v>11259</v>
      </c>
      <c r="H24" s="190"/>
      <c r="I24" s="191"/>
      <c r="J24" s="192"/>
      <c r="K24" s="192"/>
      <c r="L24" s="192"/>
    </row>
    <row r="25" spans="2:12" ht="15">
      <c r="B25" s="193"/>
      <c r="C25" s="220" t="s">
        <v>105</v>
      </c>
      <c r="D25" s="397">
        <v>5894</v>
      </c>
      <c r="E25" s="397">
        <v>8390</v>
      </c>
      <c r="F25" s="397">
        <v>11250</v>
      </c>
      <c r="G25" s="398">
        <v>17113.271</v>
      </c>
      <c r="H25" s="190"/>
      <c r="I25" s="191"/>
      <c r="J25" s="192"/>
      <c r="K25" s="192"/>
      <c r="L25" s="192"/>
    </row>
    <row r="26" spans="2:12" ht="15">
      <c r="B26" s="193"/>
      <c r="C26" s="219" t="s">
        <v>106</v>
      </c>
      <c r="D26" s="397">
        <v>-29535</v>
      </c>
      <c r="E26" s="397">
        <v>-24285</v>
      </c>
      <c r="F26" s="397">
        <v>-4227</v>
      </c>
      <c r="G26" s="398">
        <v>-5854.270999999999</v>
      </c>
      <c r="H26" s="190"/>
      <c r="I26" s="191"/>
      <c r="J26" s="192"/>
      <c r="K26" s="192"/>
      <c r="L26" s="192"/>
    </row>
    <row r="27" spans="2:12" ht="15">
      <c r="B27" s="193"/>
      <c r="C27" s="219" t="s">
        <v>107</v>
      </c>
      <c r="D27" s="316">
        <v>-2989.999999999994</v>
      </c>
      <c r="E27" s="316">
        <v>-1050</v>
      </c>
      <c r="F27" s="316">
        <v>975.9999999999976</v>
      </c>
      <c r="G27" s="384">
        <v>4380</v>
      </c>
      <c r="H27" s="190"/>
      <c r="I27" s="191"/>
      <c r="J27" s="192"/>
      <c r="K27" s="192"/>
      <c r="L27" s="192"/>
    </row>
    <row r="28" spans="2:12" ht="15">
      <c r="B28" s="193"/>
      <c r="C28" s="194"/>
      <c r="D28" s="338"/>
      <c r="E28" s="336"/>
      <c r="F28" s="336"/>
      <c r="G28" s="385"/>
      <c r="H28" s="190"/>
      <c r="I28" s="191"/>
      <c r="J28" s="192"/>
      <c r="K28" s="192"/>
      <c r="L28" s="192"/>
    </row>
    <row r="29" spans="2:12" ht="15.75">
      <c r="B29" s="193"/>
      <c r="C29" s="218" t="s">
        <v>184</v>
      </c>
      <c r="D29" s="403">
        <f>SUM(D30:D31)+SUM(D33:D34)+D36+SUM(D38:D40)</f>
        <v>53084.99999999999</v>
      </c>
      <c r="E29" s="403">
        <f>SUM(E30:E31)+SUM(E33:E34)+E36+SUM(E38:E40)</f>
        <v>102955</v>
      </c>
      <c r="F29" s="403">
        <f>SUM(F30:F31)+SUM(F33:F34)+F36+SUM(F38:F40)</f>
        <v>-15069</v>
      </c>
      <c r="G29" s="402">
        <f>SUM(G30:G31)+SUM(G33:G34)+G36+SUM(G38:G40)</f>
        <v>105640</v>
      </c>
      <c r="H29" s="190"/>
      <c r="I29" s="191"/>
      <c r="J29" s="192"/>
      <c r="K29" s="192"/>
      <c r="L29" s="192"/>
    </row>
    <row r="30" spans="2:12" ht="15">
      <c r="B30" s="193"/>
      <c r="C30" s="221" t="s">
        <v>202</v>
      </c>
      <c r="D30" s="316">
        <v>0</v>
      </c>
      <c r="E30" s="316">
        <v>0</v>
      </c>
      <c r="F30" s="316">
        <v>0</v>
      </c>
      <c r="G30" s="384">
        <v>0</v>
      </c>
      <c r="H30" s="190"/>
      <c r="I30" s="191"/>
      <c r="J30" s="192"/>
      <c r="K30" s="192"/>
      <c r="L30" s="192"/>
    </row>
    <row r="31" spans="2:12" ht="15">
      <c r="B31" s="193"/>
      <c r="C31" s="221" t="s">
        <v>203</v>
      </c>
      <c r="D31" s="316">
        <v>54748</v>
      </c>
      <c r="E31" s="316">
        <v>42321</v>
      </c>
      <c r="F31" s="316">
        <v>-29165</v>
      </c>
      <c r="G31" s="384">
        <v>-5617</v>
      </c>
      <c r="H31" s="190"/>
      <c r="I31" s="191"/>
      <c r="J31" s="192"/>
      <c r="K31" s="192"/>
      <c r="L31" s="192"/>
    </row>
    <row r="32" spans="2:12" ht="15">
      <c r="B32" s="193"/>
      <c r="C32" s="323"/>
      <c r="D32" s="334"/>
      <c r="E32" s="335"/>
      <c r="F32" s="336"/>
      <c r="G32" s="385"/>
      <c r="H32" s="190"/>
      <c r="I32" s="191"/>
      <c r="J32" s="192"/>
      <c r="K32" s="192"/>
      <c r="L32" s="192"/>
    </row>
    <row r="33" spans="2:12" ht="15">
      <c r="B33" s="193"/>
      <c r="C33" s="325" t="s">
        <v>204</v>
      </c>
      <c r="D33" s="316">
        <v>0</v>
      </c>
      <c r="E33" s="316">
        <v>0</v>
      </c>
      <c r="F33" s="316">
        <v>0</v>
      </c>
      <c r="G33" s="384">
        <v>0</v>
      </c>
      <c r="H33" s="202"/>
      <c r="I33" s="191"/>
      <c r="J33" s="192"/>
      <c r="K33" s="192"/>
      <c r="L33" s="192"/>
    </row>
    <row r="34" spans="2:12" ht="16.5">
      <c r="B34" s="193"/>
      <c r="C34" s="221" t="s">
        <v>205</v>
      </c>
      <c r="D34" s="316">
        <v>-1608</v>
      </c>
      <c r="E34" s="316">
        <v>-2303</v>
      </c>
      <c r="F34" s="316">
        <v>853</v>
      </c>
      <c r="G34" s="384">
        <v>572</v>
      </c>
      <c r="H34" s="190"/>
      <c r="I34" s="191"/>
      <c r="J34" s="192"/>
      <c r="K34" s="192"/>
      <c r="L34" s="192"/>
    </row>
    <row r="35" spans="2:12" ht="15">
      <c r="B35" s="193"/>
      <c r="C35" s="323" t="s">
        <v>185</v>
      </c>
      <c r="D35" s="316">
        <v>0</v>
      </c>
      <c r="E35" s="316">
        <v>0</v>
      </c>
      <c r="F35" s="316">
        <v>0</v>
      </c>
      <c r="G35" s="384">
        <v>0</v>
      </c>
      <c r="H35" s="190"/>
      <c r="I35" s="191"/>
      <c r="J35" s="192"/>
      <c r="K35" s="192"/>
      <c r="L35" s="192"/>
    </row>
    <row r="36" spans="2:12" ht="15">
      <c r="B36" s="193"/>
      <c r="C36" s="223" t="s">
        <v>206</v>
      </c>
      <c r="D36" s="316">
        <v>0</v>
      </c>
      <c r="E36" s="316">
        <v>0</v>
      </c>
      <c r="F36" s="316">
        <v>0</v>
      </c>
      <c r="G36" s="384">
        <v>0</v>
      </c>
      <c r="H36" s="190"/>
      <c r="I36" s="191"/>
      <c r="J36" s="192"/>
      <c r="K36" s="192"/>
      <c r="L36" s="192"/>
    </row>
    <row r="37" spans="2:12" ht="15">
      <c r="B37" s="193"/>
      <c r="C37" s="326"/>
      <c r="D37" s="334"/>
      <c r="E37" s="335"/>
      <c r="F37" s="335"/>
      <c r="G37" s="386"/>
      <c r="H37" s="190"/>
      <c r="I37" s="191"/>
      <c r="J37" s="192"/>
      <c r="K37" s="192"/>
      <c r="L37" s="192"/>
    </row>
    <row r="38" spans="2:12" ht="16.5">
      <c r="B38" s="193"/>
      <c r="C38" s="221" t="s">
        <v>207</v>
      </c>
      <c r="D38" s="316">
        <v>-55.000000000007276</v>
      </c>
      <c r="E38" s="316">
        <v>62937</v>
      </c>
      <c r="F38" s="316">
        <v>13243</v>
      </c>
      <c r="G38" s="384">
        <v>110685</v>
      </c>
      <c r="H38" s="190"/>
      <c r="I38" s="191"/>
      <c r="J38" s="192"/>
      <c r="K38" s="192"/>
      <c r="L38" s="192"/>
    </row>
    <row r="39" spans="2:12" ht="16.5">
      <c r="B39" s="193"/>
      <c r="C39" s="221" t="s">
        <v>208</v>
      </c>
      <c r="D39" s="316">
        <v>0</v>
      </c>
      <c r="E39" s="316">
        <v>0</v>
      </c>
      <c r="F39" s="316">
        <v>0</v>
      </c>
      <c r="G39" s="384">
        <v>0</v>
      </c>
      <c r="H39" s="190"/>
      <c r="I39" s="191"/>
      <c r="J39" s="192"/>
      <c r="K39" s="192"/>
      <c r="L39" s="192"/>
    </row>
    <row r="40" spans="2:12" ht="16.5">
      <c r="B40" s="193"/>
      <c r="C40" s="221" t="s">
        <v>209</v>
      </c>
      <c r="D40" s="316">
        <v>0</v>
      </c>
      <c r="E40" s="316">
        <v>0</v>
      </c>
      <c r="F40" s="316">
        <v>0</v>
      </c>
      <c r="G40" s="384">
        <v>0</v>
      </c>
      <c r="H40" s="190"/>
      <c r="I40" s="191"/>
      <c r="J40" s="192"/>
      <c r="K40" s="192"/>
      <c r="L40" s="192"/>
    </row>
    <row r="41" spans="2:12" ht="15">
      <c r="B41" s="193"/>
      <c r="C41" s="199"/>
      <c r="D41" s="338"/>
      <c r="E41" s="336"/>
      <c r="F41" s="336"/>
      <c r="G41" s="337"/>
      <c r="H41" s="190"/>
      <c r="I41" s="191"/>
      <c r="J41" s="192"/>
      <c r="K41" s="192"/>
      <c r="L41" s="192"/>
    </row>
    <row r="42" spans="2:12" ht="15.75">
      <c r="B42" s="193"/>
      <c r="C42" s="224" t="s">
        <v>113</v>
      </c>
      <c r="D42" s="315">
        <f>+D43</f>
        <v>7276</v>
      </c>
      <c r="E42" s="315">
        <f>+E43</f>
        <v>-7284</v>
      </c>
      <c r="F42" s="315">
        <f>+F43</f>
        <v>11609</v>
      </c>
      <c r="G42" s="315">
        <f>+G43</f>
        <v>-22939.59179842114</v>
      </c>
      <c r="H42" s="190"/>
      <c r="I42" s="191"/>
      <c r="J42" s="192"/>
      <c r="K42" s="192"/>
      <c r="L42" s="192"/>
    </row>
    <row r="43" spans="2:12" ht="15">
      <c r="B43" s="193"/>
      <c r="C43" s="225" t="s">
        <v>210</v>
      </c>
      <c r="D43" s="316">
        <f>D46-(D10+D12+D30+D31+D33+D34+D36+D38)</f>
        <v>7276</v>
      </c>
      <c r="E43" s="316">
        <f>E46-(E10+E12+E30+E31+E33+E34+E36+E38)</f>
        <v>-7284</v>
      </c>
      <c r="F43" s="316">
        <f>F46-(F10+F12+F30+F31+F33+F34+F36+F38)</f>
        <v>11609</v>
      </c>
      <c r="G43" s="384">
        <f>G46-(G10+G12+G30+G31+G33+G34+G36+G38)</f>
        <v>-22939.59179842114</v>
      </c>
      <c r="H43" s="190"/>
      <c r="I43" s="191"/>
      <c r="J43" s="192"/>
      <c r="K43" s="192"/>
      <c r="L43" s="192"/>
    </row>
    <row r="44" spans="2:12" ht="15">
      <c r="B44" s="193"/>
      <c r="C44" s="221" t="s">
        <v>211</v>
      </c>
      <c r="D44" s="316">
        <v>0</v>
      </c>
      <c r="E44" s="316">
        <v>0</v>
      </c>
      <c r="F44" s="316">
        <v>0</v>
      </c>
      <c r="G44" s="384">
        <v>0</v>
      </c>
      <c r="H44" s="190"/>
      <c r="I44" s="191"/>
      <c r="J44" s="192"/>
      <c r="K44" s="192"/>
      <c r="L44" s="192"/>
    </row>
    <row r="45" spans="2:12" ht="15.75" thickBot="1">
      <c r="B45" s="193"/>
      <c r="C45" s="195"/>
      <c r="D45" s="339"/>
      <c r="E45" s="340"/>
      <c r="F45" s="340"/>
      <c r="G45" s="388"/>
      <c r="H45" s="244"/>
      <c r="I45" s="191"/>
      <c r="J45" s="2"/>
      <c r="K45" s="2"/>
      <c r="L45" s="2"/>
    </row>
    <row r="46" spans="2:12" ht="18.75" thickBot="1" thickTop="1">
      <c r="B46" s="193"/>
      <c r="C46" s="265" t="s">
        <v>127</v>
      </c>
      <c r="D46" s="342">
        <v>213245</v>
      </c>
      <c r="E46" s="342">
        <v>255904</v>
      </c>
      <c r="F46" s="342">
        <v>39665</v>
      </c>
      <c r="G46" s="389">
        <v>171366</v>
      </c>
      <c r="H46" s="208"/>
      <c r="I46" s="191"/>
      <c r="J46" s="192"/>
      <c r="K46" s="192"/>
      <c r="L46" s="192"/>
    </row>
    <row r="47" spans="2:12" ht="17.25" thickBot="1" thickTop="1">
      <c r="B47" s="12"/>
      <c r="C47" s="209"/>
      <c r="D47" s="343"/>
      <c r="E47" s="343"/>
      <c r="F47" s="343"/>
      <c r="G47" s="343"/>
      <c r="H47" s="231"/>
      <c r="I47" s="98"/>
      <c r="J47" s="2"/>
      <c r="K47" s="2"/>
      <c r="L47" s="2"/>
    </row>
    <row r="48" spans="2:12" ht="17.25" thickBot="1" thickTop="1">
      <c r="B48" s="12"/>
      <c r="C48" s="232"/>
      <c r="D48" s="344"/>
      <c r="E48" s="345"/>
      <c r="F48" s="345"/>
      <c r="G48" s="345"/>
      <c r="H48" s="234"/>
      <c r="I48" s="98"/>
      <c r="J48" s="2"/>
      <c r="K48" s="2"/>
      <c r="L48" s="2"/>
    </row>
    <row r="49" spans="2:12" ht="17.25" thickBot="1" thickTop="1">
      <c r="B49" s="12"/>
      <c r="C49" s="266" t="s">
        <v>128</v>
      </c>
      <c r="D49" s="342">
        <v>729570</v>
      </c>
      <c r="E49" s="342">
        <v>914044</v>
      </c>
      <c r="F49" s="342">
        <v>1031943</v>
      </c>
      <c r="G49" s="389">
        <v>1226740</v>
      </c>
      <c r="H49" s="110"/>
      <c r="I49" s="98"/>
      <c r="J49" s="2"/>
      <c r="K49" s="2"/>
      <c r="L49" s="2"/>
    </row>
    <row r="50" spans="2:12" ht="17.25" thickTop="1">
      <c r="B50" s="12"/>
      <c r="C50" s="220" t="s">
        <v>216</v>
      </c>
      <c r="D50" s="316">
        <v>780242</v>
      </c>
      <c r="E50" s="316">
        <v>1036146</v>
      </c>
      <c r="F50" s="316">
        <v>1075811</v>
      </c>
      <c r="G50" s="384">
        <v>1247177</v>
      </c>
      <c r="H50" s="104"/>
      <c r="I50" s="98"/>
      <c r="J50" s="2"/>
      <c r="K50" s="2"/>
      <c r="L50" s="2"/>
    </row>
    <row r="51" spans="2:12" ht="17.25" customHeight="1">
      <c r="B51" s="12"/>
      <c r="C51" s="267" t="s">
        <v>217</v>
      </c>
      <c r="D51" s="316">
        <v>50672</v>
      </c>
      <c r="E51" s="316">
        <v>122102</v>
      </c>
      <c r="F51" s="316">
        <v>43868</v>
      </c>
      <c r="G51" s="384">
        <v>20437</v>
      </c>
      <c r="H51" s="235"/>
      <c r="I51" s="98"/>
      <c r="J51" s="2"/>
      <c r="K51" s="2"/>
      <c r="L51" s="2"/>
    </row>
    <row r="52" spans="2:12" ht="15.75" thickBot="1">
      <c r="B52" s="12"/>
      <c r="C52" s="195"/>
      <c r="D52" s="100"/>
      <c r="E52" s="100"/>
      <c r="F52" s="100"/>
      <c r="G52" s="100"/>
      <c r="H52" s="236"/>
      <c r="I52" s="98"/>
      <c r="J52" s="2"/>
      <c r="K52" s="2"/>
      <c r="L52" s="2"/>
    </row>
    <row r="53" spans="2:12" ht="20.25" thickBot="1" thickTop="1">
      <c r="B53" s="12"/>
      <c r="C53" s="226" t="s">
        <v>116</v>
      </c>
      <c r="D53" s="211"/>
      <c r="E53" s="211"/>
      <c r="F53" s="211"/>
      <c r="G53" s="211"/>
      <c r="H53" s="212"/>
      <c r="I53" s="98"/>
      <c r="J53" s="2"/>
      <c r="K53" s="5"/>
      <c r="L53" s="2"/>
    </row>
    <row r="54" spans="2:12" ht="18.75" thickTop="1">
      <c r="B54" s="12"/>
      <c r="C54" s="213"/>
      <c r="D54" s="214"/>
      <c r="E54" s="215"/>
      <c r="F54" s="215"/>
      <c r="G54" s="215"/>
      <c r="H54" s="215"/>
      <c r="I54" s="98"/>
      <c r="J54" s="2"/>
      <c r="K54" s="5"/>
      <c r="L54" s="2"/>
    </row>
    <row r="55" spans="2:12" ht="15.75">
      <c r="B55" s="12"/>
      <c r="C55" s="67" t="s">
        <v>190</v>
      </c>
      <c r="E55" s="1"/>
      <c r="F55" s="1"/>
      <c r="G55" s="5"/>
      <c r="H55" s="5" t="s">
        <v>191</v>
      </c>
      <c r="I55" s="98"/>
      <c r="J55" s="2"/>
      <c r="K55" s="5"/>
      <c r="L55" s="2"/>
    </row>
    <row r="56" spans="2:12" ht="15.75">
      <c r="B56" s="12"/>
      <c r="C56" s="112" t="s">
        <v>195</v>
      </c>
      <c r="E56" s="1"/>
      <c r="F56" s="1"/>
      <c r="H56" s="227" t="s">
        <v>193</v>
      </c>
      <c r="I56" s="98"/>
      <c r="J56" s="2"/>
      <c r="K56" s="5"/>
      <c r="L56" s="2"/>
    </row>
    <row r="57" spans="2:12" ht="15.75">
      <c r="B57" s="12"/>
      <c r="C57" s="112" t="s">
        <v>194</v>
      </c>
      <c r="E57" s="1"/>
      <c r="F57" s="1"/>
      <c r="H57" s="1"/>
      <c r="I57" s="98"/>
      <c r="J57" s="2"/>
      <c r="K57" s="5"/>
      <c r="L57" s="2"/>
    </row>
    <row r="58" spans="2:12" ht="16.5" thickBot="1">
      <c r="B58" s="132"/>
      <c r="C58" s="216"/>
      <c r="D58" s="237"/>
      <c r="E58" s="238"/>
      <c r="F58" s="238"/>
      <c r="G58" s="238"/>
      <c r="H58" s="238"/>
      <c r="I58" s="116"/>
      <c r="J58" s="2"/>
      <c r="K58" s="5"/>
      <c r="L58" s="2"/>
    </row>
    <row r="59" spans="2:12" ht="16.5" thickTop="1">
      <c r="B59" s="217"/>
      <c r="C59" s="112"/>
      <c r="D59" s="227"/>
      <c r="E59" s="227"/>
      <c r="F59" s="227"/>
      <c r="G59" s="227"/>
      <c r="H59" s="227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8"/>
      <c r="C1" s="182"/>
      <c r="D1" s="183"/>
      <c r="E1" s="129"/>
      <c r="F1" s="129"/>
      <c r="G1" s="129"/>
      <c r="H1" s="129"/>
      <c r="I1" s="129"/>
      <c r="J1" s="2"/>
      <c r="K1" s="5"/>
      <c r="L1" s="2"/>
    </row>
    <row r="2" spans="2:12" ht="18">
      <c r="B2" s="118" t="s">
        <v>18</v>
      </c>
      <c r="C2" s="184" t="s">
        <v>146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8"/>
      <c r="C3" s="184" t="s">
        <v>129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8"/>
      <c r="C4" s="111"/>
      <c r="D4" s="139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9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69" t="s">
        <v>25</v>
      </c>
      <c r="D6" s="85"/>
      <c r="E6" s="420" t="s">
        <v>75</v>
      </c>
      <c r="F6" s="420"/>
      <c r="G6" s="87"/>
      <c r="H6" s="87"/>
      <c r="I6" s="98"/>
      <c r="J6" s="2"/>
      <c r="K6" s="2"/>
      <c r="L6" s="2"/>
    </row>
    <row r="7" spans="2:12" ht="15.75">
      <c r="B7" s="12"/>
      <c r="C7" s="169" t="s">
        <v>26</v>
      </c>
      <c r="D7" s="21">
        <v>2007</v>
      </c>
      <c r="E7" s="21">
        <v>2008</v>
      </c>
      <c r="F7" s="21">
        <v>2009</v>
      </c>
      <c r="G7" s="21">
        <v>2010</v>
      </c>
      <c r="H7" s="89"/>
      <c r="I7" s="98"/>
      <c r="J7" s="2"/>
      <c r="K7" s="2"/>
      <c r="L7" s="2"/>
    </row>
    <row r="8" spans="2:12" ht="15.75">
      <c r="B8" s="12"/>
      <c r="C8" s="392" t="str">
        <f>Fedőlap!$E$13</f>
        <v>Dátum: 2011.04.07.</v>
      </c>
      <c r="D8" s="371"/>
      <c r="E8" s="371"/>
      <c r="F8" s="371"/>
      <c r="G8" s="371"/>
      <c r="H8" s="121"/>
      <c r="I8" s="98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185"/>
      <c r="H9" s="186"/>
      <c r="I9" s="98"/>
      <c r="J9" s="2"/>
      <c r="K9" s="2"/>
      <c r="L9" s="2"/>
    </row>
    <row r="10" spans="2:12" ht="17.25" thickBot="1" thickTop="1">
      <c r="B10" s="12"/>
      <c r="C10" s="265" t="s">
        <v>130</v>
      </c>
      <c r="D10" s="303">
        <f>-'1. Tábla'!E14</f>
        <v>-177173</v>
      </c>
      <c r="E10" s="303">
        <f>-'1. Tábla'!F14</f>
        <v>80496</v>
      </c>
      <c r="F10" s="303">
        <f>-'1. Tábla'!G14</f>
        <v>104238</v>
      </c>
      <c r="G10" s="360">
        <f>-'1. Tábla'!H14</f>
        <v>-35683.82179999922</v>
      </c>
      <c r="H10" s="110"/>
      <c r="I10" s="98"/>
      <c r="J10" s="2"/>
      <c r="K10" s="2"/>
      <c r="L10" s="2"/>
    </row>
    <row r="11" spans="2:12" ht="15.75" thickTop="1">
      <c r="B11" s="12"/>
      <c r="C11" s="105"/>
      <c r="D11" s="399"/>
      <c r="E11" s="309"/>
      <c r="F11" s="309"/>
      <c r="G11" s="400"/>
      <c r="H11" s="102"/>
      <c r="I11" s="98"/>
      <c r="J11" s="2"/>
      <c r="K11" s="2"/>
      <c r="L11" s="2"/>
    </row>
    <row r="12" spans="2:12" ht="17.25">
      <c r="B12" s="187"/>
      <c r="C12" s="324" t="s">
        <v>181</v>
      </c>
      <c r="D12" s="401">
        <f>D13+D14+D15+D22+D27</f>
        <v>58883</v>
      </c>
      <c r="E12" s="401">
        <f>E13+E14+E15+E22+E27</f>
        <v>-19200.000000000007</v>
      </c>
      <c r="F12" s="401">
        <f>F13+F14+F15+F22+F27</f>
        <v>-36916</v>
      </c>
      <c r="G12" s="402">
        <f>G13+G14+G15+G22+G27</f>
        <v>48</v>
      </c>
      <c r="H12" s="190"/>
      <c r="I12" s="191"/>
      <c r="J12" s="192"/>
      <c r="K12" s="192"/>
      <c r="L12" s="192"/>
    </row>
    <row r="13" spans="2:12" ht="15">
      <c r="B13" s="193"/>
      <c r="C13" s="219" t="s">
        <v>196</v>
      </c>
      <c r="D13" s="316">
        <v>39772</v>
      </c>
      <c r="E13" s="316">
        <v>-9617</v>
      </c>
      <c r="F13" s="316">
        <v>-21729</v>
      </c>
      <c r="G13" s="384">
        <v>-1315</v>
      </c>
      <c r="H13" s="190"/>
      <c r="I13" s="191"/>
      <c r="J13" s="192"/>
      <c r="K13" s="192"/>
      <c r="L13" s="192"/>
    </row>
    <row r="14" spans="2:12" ht="15">
      <c r="B14" s="193"/>
      <c r="C14" s="219" t="s">
        <v>197</v>
      </c>
      <c r="D14" s="316">
        <v>0</v>
      </c>
      <c r="E14" s="316">
        <v>0</v>
      </c>
      <c r="F14" s="316">
        <v>0</v>
      </c>
      <c r="G14" s="384">
        <v>0</v>
      </c>
      <c r="H14" s="190"/>
      <c r="I14" s="191"/>
      <c r="J14" s="192"/>
      <c r="K14" s="192"/>
      <c r="L14" s="192"/>
    </row>
    <row r="15" spans="2:12" ht="15">
      <c r="B15" s="193"/>
      <c r="C15" s="219" t="s">
        <v>198</v>
      </c>
      <c r="D15" s="316">
        <v>-47</v>
      </c>
      <c r="E15" s="316">
        <v>-58</v>
      </c>
      <c r="F15" s="316">
        <v>-15</v>
      </c>
      <c r="G15" s="384">
        <v>16</v>
      </c>
      <c r="H15" s="190"/>
      <c r="I15" s="191"/>
      <c r="J15" s="192"/>
      <c r="K15" s="192"/>
      <c r="L15" s="192"/>
    </row>
    <row r="16" spans="2:12" ht="15">
      <c r="B16" s="193"/>
      <c r="C16" s="220" t="s">
        <v>102</v>
      </c>
      <c r="D16" s="397">
        <v>900</v>
      </c>
      <c r="E16" s="397">
        <v>651</v>
      </c>
      <c r="F16" s="397">
        <v>150</v>
      </c>
      <c r="G16" s="398">
        <v>23.3</v>
      </c>
      <c r="H16" s="190"/>
      <c r="I16" s="191"/>
      <c r="J16" s="192"/>
      <c r="K16" s="192"/>
      <c r="L16" s="192"/>
    </row>
    <row r="17" spans="2:12" ht="15">
      <c r="B17" s="193"/>
      <c r="C17" s="219" t="s">
        <v>103</v>
      </c>
      <c r="D17" s="397">
        <v>-947</v>
      </c>
      <c r="E17" s="397">
        <v>-709</v>
      </c>
      <c r="F17" s="397">
        <v>-165</v>
      </c>
      <c r="G17" s="398">
        <v>-7.3</v>
      </c>
      <c r="H17" s="190"/>
      <c r="I17" s="191"/>
      <c r="J17" s="192"/>
      <c r="K17" s="192"/>
      <c r="L17" s="192"/>
    </row>
    <row r="18" spans="2:12" ht="15">
      <c r="B18" s="193"/>
      <c r="C18" s="220" t="s">
        <v>199</v>
      </c>
      <c r="D18" s="316">
        <v>0</v>
      </c>
      <c r="E18" s="316">
        <v>0</v>
      </c>
      <c r="F18" s="316">
        <v>0</v>
      </c>
      <c r="G18" s="384">
        <v>0</v>
      </c>
      <c r="H18" s="190"/>
      <c r="I18" s="191"/>
      <c r="J18" s="192"/>
      <c r="K18" s="192"/>
      <c r="L18" s="192"/>
    </row>
    <row r="19" spans="2:12" ht="15">
      <c r="B19" s="193"/>
      <c r="C19" s="220" t="s">
        <v>200</v>
      </c>
      <c r="D19" s="316">
        <v>-47</v>
      </c>
      <c r="E19" s="316">
        <v>-58</v>
      </c>
      <c r="F19" s="316">
        <v>-15</v>
      </c>
      <c r="G19" s="384">
        <v>16</v>
      </c>
      <c r="H19" s="190"/>
      <c r="I19" s="191"/>
      <c r="J19" s="192"/>
      <c r="K19" s="192"/>
      <c r="L19" s="192"/>
    </row>
    <row r="20" spans="2:12" ht="15">
      <c r="B20" s="193"/>
      <c r="C20" s="220" t="s">
        <v>102</v>
      </c>
      <c r="D20" s="397">
        <v>900</v>
      </c>
      <c r="E20" s="397">
        <v>651</v>
      </c>
      <c r="F20" s="397">
        <v>150</v>
      </c>
      <c r="G20" s="398">
        <v>23</v>
      </c>
      <c r="H20" s="190"/>
      <c r="I20" s="191"/>
      <c r="J20" s="192"/>
      <c r="K20" s="192"/>
      <c r="L20" s="192"/>
    </row>
    <row r="21" spans="2:12" ht="15">
      <c r="B21" s="193"/>
      <c r="C21" s="220" t="s">
        <v>103</v>
      </c>
      <c r="D21" s="397">
        <v>-947</v>
      </c>
      <c r="E21" s="397">
        <v>-709</v>
      </c>
      <c r="F21" s="397">
        <v>-165</v>
      </c>
      <c r="G21" s="398">
        <v>-7</v>
      </c>
      <c r="H21" s="190"/>
      <c r="I21" s="191"/>
      <c r="J21" s="192"/>
      <c r="K21" s="192"/>
      <c r="L21" s="192"/>
    </row>
    <row r="22" spans="2:12" ht="15">
      <c r="B22" s="193"/>
      <c r="C22" s="220" t="s">
        <v>201</v>
      </c>
      <c r="D22" s="316">
        <v>0</v>
      </c>
      <c r="E22" s="316">
        <v>0</v>
      </c>
      <c r="F22" s="316">
        <v>0</v>
      </c>
      <c r="G22" s="384">
        <v>0</v>
      </c>
      <c r="H22" s="190"/>
      <c r="I22" s="191"/>
      <c r="J22" s="192"/>
      <c r="K22" s="192"/>
      <c r="L22" s="192"/>
    </row>
    <row r="23" spans="2:12" ht="16.5">
      <c r="B23" s="193"/>
      <c r="C23" s="220" t="s">
        <v>182</v>
      </c>
      <c r="D23" s="316">
        <v>0</v>
      </c>
      <c r="E23" s="316">
        <v>0</v>
      </c>
      <c r="F23" s="316">
        <v>0</v>
      </c>
      <c r="G23" s="384">
        <v>0</v>
      </c>
      <c r="H23" s="190"/>
      <c r="I23" s="191"/>
      <c r="J23" s="192"/>
      <c r="K23" s="192"/>
      <c r="L23" s="192"/>
    </row>
    <row r="24" spans="2:12" ht="15">
      <c r="B24" s="193"/>
      <c r="C24" s="322" t="s">
        <v>183</v>
      </c>
      <c r="D24" s="316">
        <v>0</v>
      </c>
      <c r="E24" s="316">
        <v>0</v>
      </c>
      <c r="F24" s="316">
        <v>0</v>
      </c>
      <c r="G24" s="384">
        <v>0</v>
      </c>
      <c r="H24" s="190"/>
      <c r="I24" s="191"/>
      <c r="J24" s="192"/>
      <c r="K24" s="192"/>
      <c r="L24" s="192"/>
    </row>
    <row r="25" spans="2:12" ht="15">
      <c r="B25" s="193"/>
      <c r="C25" s="220" t="s">
        <v>105</v>
      </c>
      <c r="D25" s="397">
        <v>0</v>
      </c>
      <c r="E25" s="397">
        <v>0</v>
      </c>
      <c r="F25" s="397">
        <v>0</v>
      </c>
      <c r="G25" s="398">
        <v>0</v>
      </c>
      <c r="H25" s="190"/>
      <c r="I25" s="191"/>
      <c r="J25" s="192"/>
      <c r="K25" s="192"/>
      <c r="L25" s="192"/>
    </row>
    <row r="26" spans="2:12" ht="15">
      <c r="B26" s="193"/>
      <c r="C26" s="219" t="s">
        <v>106</v>
      </c>
      <c r="D26" s="397">
        <v>0</v>
      </c>
      <c r="E26" s="397">
        <v>0</v>
      </c>
      <c r="F26" s="397">
        <v>0</v>
      </c>
      <c r="G26" s="398">
        <v>0</v>
      </c>
      <c r="H26" s="190"/>
      <c r="I26" s="191"/>
      <c r="J26" s="192"/>
      <c r="K26" s="192"/>
      <c r="L26" s="192"/>
    </row>
    <row r="27" spans="2:12" ht="15">
      <c r="B27" s="193"/>
      <c r="C27" s="219" t="s">
        <v>107</v>
      </c>
      <c r="D27" s="316">
        <v>19158</v>
      </c>
      <c r="E27" s="316">
        <v>-9525.000000000005</v>
      </c>
      <c r="F27" s="316">
        <v>-15172</v>
      </c>
      <c r="G27" s="384">
        <v>1347</v>
      </c>
      <c r="H27" s="190"/>
      <c r="I27" s="191"/>
      <c r="J27" s="192"/>
      <c r="K27" s="192"/>
      <c r="L27" s="192"/>
    </row>
    <row r="28" spans="2:12" ht="15">
      <c r="B28" s="193"/>
      <c r="C28" s="194"/>
      <c r="D28" s="338"/>
      <c r="E28" s="336"/>
      <c r="F28" s="336"/>
      <c r="G28" s="337"/>
      <c r="H28" s="190"/>
      <c r="I28" s="191"/>
      <c r="J28" s="192"/>
      <c r="K28" s="192"/>
      <c r="L28" s="192"/>
    </row>
    <row r="29" spans="2:12" ht="15.75">
      <c r="B29" s="193"/>
      <c r="C29" s="218" t="s">
        <v>184</v>
      </c>
      <c r="D29" s="403">
        <f>SUM(D30:D31)+SUM(D33:D34)+D36+SUM(D38:D40)</f>
        <v>-1863</v>
      </c>
      <c r="E29" s="403">
        <f>SUM(E30:E31)+SUM(E33:E34)+E36+SUM(E38:E40)</f>
        <v>2666</v>
      </c>
      <c r="F29" s="403">
        <f>SUM(F30:F31)+SUM(F33:F34)+F36+SUM(F38:F40)</f>
        <v>-6664</v>
      </c>
      <c r="G29" s="403">
        <f>SUM(G30:G31)+SUM(G33:G34)+G36+SUM(G38:G40)</f>
        <v>-24.999999999995026</v>
      </c>
      <c r="H29" s="190"/>
      <c r="I29" s="191"/>
      <c r="J29" s="192"/>
      <c r="K29" s="192"/>
      <c r="L29" s="192"/>
    </row>
    <row r="30" spans="2:12" ht="15">
      <c r="B30" s="193"/>
      <c r="C30" s="221" t="s">
        <v>202</v>
      </c>
      <c r="D30" s="316">
        <v>0</v>
      </c>
      <c r="E30" s="316">
        <v>0</v>
      </c>
      <c r="F30" s="316">
        <v>0</v>
      </c>
      <c r="G30" s="384">
        <v>0</v>
      </c>
      <c r="H30" s="190"/>
      <c r="I30" s="191"/>
      <c r="J30" s="192"/>
      <c r="K30" s="192"/>
      <c r="L30" s="192"/>
    </row>
    <row r="31" spans="2:12" ht="15">
      <c r="B31" s="193"/>
      <c r="C31" s="221" t="s">
        <v>203</v>
      </c>
      <c r="D31" s="316">
        <v>-1863</v>
      </c>
      <c r="E31" s="316">
        <v>2666</v>
      </c>
      <c r="F31" s="316">
        <v>-6664</v>
      </c>
      <c r="G31" s="384">
        <v>-24.999999999995026</v>
      </c>
      <c r="H31" s="190"/>
      <c r="I31" s="191"/>
      <c r="J31" s="192"/>
      <c r="K31" s="192"/>
      <c r="L31" s="192"/>
    </row>
    <row r="32" spans="2:12" ht="15">
      <c r="B32" s="193"/>
      <c r="C32" s="323"/>
      <c r="D32" s="334"/>
      <c r="E32" s="335"/>
      <c r="F32" s="336"/>
      <c r="G32" s="385"/>
      <c r="H32" s="190"/>
      <c r="I32" s="191"/>
      <c r="J32" s="192"/>
      <c r="K32" s="192"/>
      <c r="L32" s="192"/>
    </row>
    <row r="33" spans="2:12" ht="15">
      <c r="B33" s="193"/>
      <c r="C33" s="325" t="s">
        <v>204</v>
      </c>
      <c r="D33" s="316">
        <v>0</v>
      </c>
      <c r="E33" s="316">
        <v>0</v>
      </c>
      <c r="F33" s="316">
        <v>0</v>
      </c>
      <c r="G33" s="384">
        <v>0</v>
      </c>
      <c r="H33" s="202"/>
      <c r="I33" s="191"/>
      <c r="J33" s="192"/>
      <c r="K33" s="192"/>
      <c r="L33" s="192"/>
    </row>
    <row r="34" spans="2:12" ht="16.5">
      <c r="B34" s="193"/>
      <c r="C34" s="221" t="s">
        <v>205</v>
      </c>
      <c r="D34" s="316">
        <v>0</v>
      </c>
      <c r="E34" s="316">
        <v>0</v>
      </c>
      <c r="F34" s="316">
        <v>0</v>
      </c>
      <c r="G34" s="384">
        <v>0</v>
      </c>
      <c r="H34" s="190"/>
      <c r="I34" s="191"/>
      <c r="J34" s="192"/>
      <c r="K34" s="192"/>
      <c r="L34" s="192"/>
    </row>
    <row r="35" spans="2:12" ht="15">
      <c r="B35" s="193"/>
      <c r="C35" s="323" t="s">
        <v>185</v>
      </c>
      <c r="D35" s="316">
        <v>0</v>
      </c>
      <c r="E35" s="316">
        <v>0</v>
      </c>
      <c r="F35" s="316">
        <v>0</v>
      </c>
      <c r="G35" s="384">
        <v>0</v>
      </c>
      <c r="H35" s="190"/>
      <c r="I35" s="191"/>
      <c r="J35" s="192"/>
      <c r="K35" s="192"/>
      <c r="L35" s="192"/>
    </row>
    <row r="36" spans="2:12" ht="15">
      <c r="B36" s="193"/>
      <c r="C36" s="223" t="s">
        <v>206</v>
      </c>
      <c r="D36" s="316">
        <v>0</v>
      </c>
      <c r="E36" s="316">
        <v>0</v>
      </c>
      <c r="F36" s="316">
        <v>0</v>
      </c>
      <c r="G36" s="384">
        <v>0</v>
      </c>
      <c r="H36" s="190"/>
      <c r="I36" s="191"/>
      <c r="J36" s="192"/>
      <c r="K36" s="192"/>
      <c r="L36" s="192"/>
    </row>
    <row r="37" spans="2:12" ht="15">
      <c r="B37" s="193"/>
      <c r="C37" s="326"/>
      <c r="D37" s="334"/>
      <c r="E37" s="335"/>
      <c r="F37" s="335"/>
      <c r="G37" s="386"/>
      <c r="H37" s="190"/>
      <c r="I37" s="191"/>
      <c r="J37" s="192"/>
      <c r="K37" s="192"/>
      <c r="L37" s="192"/>
    </row>
    <row r="38" spans="2:12" ht="16.5">
      <c r="B38" s="193"/>
      <c r="C38" s="221" t="s">
        <v>207</v>
      </c>
      <c r="D38" s="316">
        <v>0</v>
      </c>
      <c r="E38" s="316">
        <v>0</v>
      </c>
      <c r="F38" s="316">
        <v>0</v>
      </c>
      <c r="G38" s="384">
        <v>0</v>
      </c>
      <c r="H38" s="190"/>
      <c r="I38" s="191"/>
      <c r="J38" s="192"/>
      <c r="K38" s="192"/>
      <c r="L38" s="192"/>
    </row>
    <row r="39" spans="2:12" ht="16.5">
      <c r="B39" s="193"/>
      <c r="C39" s="221" t="s">
        <v>208</v>
      </c>
      <c r="D39" s="316">
        <v>0</v>
      </c>
      <c r="E39" s="316">
        <v>0</v>
      </c>
      <c r="F39" s="316">
        <v>0</v>
      </c>
      <c r="G39" s="384">
        <v>0</v>
      </c>
      <c r="H39" s="190"/>
      <c r="I39" s="191"/>
      <c r="J39" s="192"/>
      <c r="K39" s="192"/>
      <c r="L39" s="192"/>
    </row>
    <row r="40" spans="2:12" ht="16.5">
      <c r="B40" s="193"/>
      <c r="C40" s="221" t="s">
        <v>209</v>
      </c>
      <c r="D40" s="316">
        <v>0</v>
      </c>
      <c r="E40" s="316">
        <v>0</v>
      </c>
      <c r="F40" s="316">
        <v>0</v>
      </c>
      <c r="G40" s="384">
        <v>0</v>
      </c>
      <c r="H40" s="190"/>
      <c r="I40" s="191"/>
      <c r="J40" s="192"/>
      <c r="K40" s="192"/>
      <c r="L40" s="192"/>
    </row>
    <row r="41" spans="2:12" ht="15">
      <c r="B41" s="193"/>
      <c r="C41" s="199"/>
      <c r="D41" s="338"/>
      <c r="E41" s="336"/>
      <c r="F41" s="336"/>
      <c r="G41" s="385"/>
      <c r="H41" s="190"/>
      <c r="I41" s="191"/>
      <c r="J41" s="192"/>
      <c r="K41" s="192"/>
      <c r="L41" s="192"/>
    </row>
    <row r="42" spans="2:12" ht="15.75">
      <c r="B42" s="193"/>
      <c r="C42" s="224" t="s">
        <v>113</v>
      </c>
      <c r="D42" s="315">
        <f>+D43</f>
        <v>-10252</v>
      </c>
      <c r="E42" s="315">
        <f>+E43</f>
        <v>1159.0000000000073</v>
      </c>
      <c r="F42" s="315">
        <f>+F43</f>
        <v>3440</v>
      </c>
      <c r="G42" s="384">
        <f>+G43</f>
        <v>410.8217999992121</v>
      </c>
      <c r="H42" s="190"/>
      <c r="I42" s="191"/>
      <c r="J42" s="192"/>
      <c r="K42" s="192"/>
      <c r="L42" s="192"/>
    </row>
    <row r="43" spans="2:12" ht="15">
      <c r="B43" s="193"/>
      <c r="C43" s="225" t="s">
        <v>210</v>
      </c>
      <c r="D43" s="315">
        <f>D46-(D10+D12+D30+D31+D33+D34+D36+D38)</f>
        <v>-10252</v>
      </c>
      <c r="E43" s="315">
        <f>E46-(E10+E12+E30+E31+E33+E34+E36+E38)</f>
        <v>1159.0000000000073</v>
      </c>
      <c r="F43" s="315">
        <f>F46-(F10+F12+F30+F31+F33+F34+F36+F38)</f>
        <v>3440</v>
      </c>
      <c r="G43" s="384">
        <f>G46-(G10+G12+G30+G31+G33+G34+G36+G38)</f>
        <v>410.8217999992121</v>
      </c>
      <c r="H43" s="190"/>
      <c r="I43" s="191"/>
      <c r="J43" s="192"/>
      <c r="K43" s="192"/>
      <c r="L43" s="192"/>
    </row>
    <row r="44" spans="2:12" ht="15">
      <c r="B44" s="193"/>
      <c r="C44" s="221" t="s">
        <v>211</v>
      </c>
      <c r="D44" s="316">
        <v>0</v>
      </c>
      <c r="E44" s="316">
        <v>0</v>
      </c>
      <c r="F44" s="316">
        <v>0</v>
      </c>
      <c r="G44" s="384">
        <v>0</v>
      </c>
      <c r="H44" s="190"/>
      <c r="I44" s="191"/>
      <c r="J44" s="192"/>
      <c r="K44" s="192"/>
      <c r="L44" s="192"/>
    </row>
    <row r="45" spans="2:12" ht="15.75" thickBot="1">
      <c r="B45" s="193"/>
      <c r="C45" s="195"/>
      <c r="D45" s="339"/>
      <c r="E45" s="340"/>
      <c r="F45" s="340"/>
      <c r="G45" s="388"/>
      <c r="H45" s="241"/>
      <c r="I45" s="191"/>
      <c r="J45" s="192"/>
      <c r="K45" s="192"/>
      <c r="L45" s="192"/>
    </row>
    <row r="46" spans="2:12" ht="18.75" thickBot="1" thickTop="1">
      <c r="B46" s="193"/>
      <c r="C46" s="265" t="s">
        <v>131</v>
      </c>
      <c r="D46" s="411">
        <v>-130405</v>
      </c>
      <c r="E46" s="411">
        <v>65121</v>
      </c>
      <c r="F46" s="411">
        <v>64098</v>
      </c>
      <c r="G46" s="412">
        <v>-35250</v>
      </c>
      <c r="H46" s="208"/>
      <c r="I46" s="191"/>
      <c r="J46" s="192"/>
      <c r="K46" s="192"/>
      <c r="L46" s="192"/>
    </row>
    <row r="47" spans="2:12" ht="17.25" thickBot="1" thickTop="1">
      <c r="B47" s="12"/>
      <c r="C47" s="209"/>
      <c r="D47" s="343"/>
      <c r="E47" s="343"/>
      <c r="F47" s="343"/>
      <c r="G47" s="343"/>
      <c r="H47" s="231"/>
      <c r="I47" s="98"/>
      <c r="J47" s="2"/>
      <c r="K47" s="2"/>
      <c r="L47" s="2"/>
    </row>
    <row r="48" spans="2:12" ht="17.25" thickBot="1" thickTop="1">
      <c r="B48" s="12"/>
      <c r="C48" s="232"/>
      <c r="D48" s="344"/>
      <c r="E48" s="345"/>
      <c r="F48" s="345"/>
      <c r="G48" s="345"/>
      <c r="H48" s="234"/>
      <c r="I48" s="98"/>
      <c r="J48" s="2"/>
      <c r="K48" s="2"/>
      <c r="L48" s="2"/>
    </row>
    <row r="49" spans="2:12" ht="17.25" thickBot="1" thickTop="1">
      <c r="B49" s="12"/>
      <c r="C49" s="266" t="s">
        <v>132</v>
      </c>
      <c r="D49" s="342">
        <v>-37293</v>
      </c>
      <c r="E49" s="342">
        <v>37446</v>
      </c>
      <c r="F49" s="342">
        <v>123273</v>
      </c>
      <c r="G49" s="389">
        <v>89338</v>
      </c>
      <c r="H49" s="110"/>
      <c r="I49" s="98"/>
      <c r="J49" s="2"/>
      <c r="K49" s="2"/>
      <c r="L49" s="2"/>
    </row>
    <row r="50" spans="2:12" ht="17.25" thickTop="1">
      <c r="B50" s="12"/>
      <c r="C50" s="220" t="s">
        <v>218</v>
      </c>
      <c r="D50" s="316">
        <v>12160</v>
      </c>
      <c r="E50" s="316">
        <v>77281</v>
      </c>
      <c r="F50" s="316">
        <v>141379</v>
      </c>
      <c r="G50" s="384">
        <v>106129</v>
      </c>
      <c r="H50" s="104"/>
      <c r="I50" s="98"/>
      <c r="J50" s="2"/>
      <c r="K50" s="2"/>
      <c r="L50" s="2"/>
    </row>
    <row r="51" spans="2:12" ht="15">
      <c r="B51" s="12"/>
      <c r="C51" s="327" t="s">
        <v>219</v>
      </c>
      <c r="D51" s="316">
        <v>49453</v>
      </c>
      <c r="E51" s="316">
        <v>39835</v>
      </c>
      <c r="F51" s="316">
        <v>18106</v>
      </c>
      <c r="G51" s="384">
        <v>16791</v>
      </c>
      <c r="H51" s="235"/>
      <c r="I51" s="98"/>
      <c r="J51" s="2"/>
      <c r="K51" s="2"/>
      <c r="L51" s="2"/>
    </row>
    <row r="52" spans="2:12" ht="15.75" thickBot="1">
      <c r="B52" s="12"/>
      <c r="C52" s="195"/>
      <c r="D52" s="100"/>
      <c r="E52" s="100"/>
      <c r="F52" s="100"/>
      <c r="G52" s="100"/>
      <c r="H52" s="236"/>
      <c r="I52" s="98"/>
      <c r="J52" s="2"/>
      <c r="K52" s="2"/>
      <c r="L52" s="2"/>
    </row>
    <row r="53" spans="2:12" ht="20.25" thickBot="1" thickTop="1">
      <c r="B53" s="12"/>
      <c r="C53" s="226" t="s">
        <v>116</v>
      </c>
      <c r="D53" s="211"/>
      <c r="E53" s="211"/>
      <c r="F53" s="211"/>
      <c r="G53" s="211"/>
      <c r="H53" s="212"/>
      <c r="I53" s="98"/>
      <c r="J53" s="2"/>
      <c r="K53" s="5"/>
      <c r="L53" s="2"/>
    </row>
    <row r="54" spans="2:12" ht="18.75" thickTop="1">
      <c r="B54" s="12"/>
      <c r="C54" s="213"/>
      <c r="D54" s="214"/>
      <c r="E54" s="215"/>
      <c r="F54" s="215"/>
      <c r="G54" s="215"/>
      <c r="H54" s="215"/>
      <c r="I54" s="98"/>
      <c r="J54" s="2"/>
      <c r="K54" s="5"/>
      <c r="L54" s="2"/>
    </row>
    <row r="55" spans="2:12" ht="15.75">
      <c r="B55" s="12"/>
      <c r="C55" s="67" t="s">
        <v>220</v>
      </c>
      <c r="E55" s="1"/>
      <c r="F55" s="1"/>
      <c r="G55" s="5"/>
      <c r="H55" s="5" t="s">
        <v>191</v>
      </c>
      <c r="I55" s="98"/>
      <c r="J55" s="2"/>
      <c r="K55" s="5"/>
      <c r="L55" s="2"/>
    </row>
    <row r="56" spans="2:12" ht="15.75">
      <c r="B56" s="12"/>
      <c r="C56" s="112" t="s">
        <v>195</v>
      </c>
      <c r="E56" s="1"/>
      <c r="F56" s="1"/>
      <c r="H56" s="227" t="s">
        <v>193</v>
      </c>
      <c r="I56" s="98"/>
      <c r="J56" s="2"/>
      <c r="K56" s="5"/>
      <c r="L56" s="2"/>
    </row>
    <row r="57" spans="2:12" ht="15.75">
      <c r="B57" s="12"/>
      <c r="C57" s="112" t="s">
        <v>194</v>
      </c>
      <c r="E57" s="1"/>
      <c r="F57" s="1"/>
      <c r="H57" s="1"/>
      <c r="I57" s="98"/>
      <c r="J57" s="2"/>
      <c r="K57" s="5"/>
      <c r="L57" s="2"/>
    </row>
    <row r="58" spans="2:12" ht="16.5" thickBot="1">
      <c r="B58" s="132"/>
      <c r="C58" s="216"/>
      <c r="D58" s="237"/>
      <c r="E58" s="238"/>
      <c r="F58" s="238"/>
      <c r="G58" s="238"/>
      <c r="H58" s="238"/>
      <c r="I58" s="116"/>
      <c r="J58" s="2"/>
      <c r="K58" s="5"/>
      <c r="L58" s="2"/>
    </row>
    <row r="59" spans="2:12" ht="16.5" thickTop="1">
      <c r="B59" s="217"/>
      <c r="C59" s="112"/>
      <c r="D59" s="227"/>
      <c r="E59" s="227"/>
      <c r="F59" s="227"/>
      <c r="G59" s="227"/>
      <c r="H59" s="227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5" t="s">
        <v>145</v>
      </c>
      <c r="C2" s="2"/>
      <c r="D2" s="246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9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69" t="s">
        <v>26</v>
      </c>
      <c r="D6" s="247"/>
      <c r="E6" s="21">
        <v>2007</v>
      </c>
      <c r="F6" s="21">
        <v>2008</v>
      </c>
      <c r="G6" s="21">
        <v>2009</v>
      </c>
      <c r="H6" s="21">
        <v>2010</v>
      </c>
      <c r="I6" s="21">
        <v>2011</v>
      </c>
      <c r="J6" s="19"/>
      <c r="K6" s="2"/>
    </row>
    <row r="7" spans="2:11" ht="15.75">
      <c r="B7" s="13"/>
      <c r="C7" s="392" t="str">
        <f>Fedőlap!$E$13</f>
        <v>Dátum: 2011.04.07.</v>
      </c>
      <c r="D7" s="248"/>
      <c r="E7" s="22" t="s">
        <v>45</v>
      </c>
      <c r="F7" s="22" t="s">
        <v>45</v>
      </c>
      <c r="G7" s="22" t="s">
        <v>45</v>
      </c>
      <c r="H7" s="22" t="s">
        <v>156</v>
      </c>
      <c r="I7" s="21" t="s">
        <v>46</v>
      </c>
      <c r="J7" s="19"/>
      <c r="K7" s="2"/>
    </row>
    <row r="8" spans="2:11" ht="16.5" thickBot="1">
      <c r="B8" s="249" t="s">
        <v>133</v>
      </c>
      <c r="C8" s="50"/>
      <c r="D8" s="56"/>
      <c r="E8" s="250"/>
      <c r="F8" s="250"/>
      <c r="G8" s="250"/>
      <c r="H8" s="250"/>
      <c r="I8" s="250"/>
      <c r="J8" s="19"/>
      <c r="K8" s="2"/>
    </row>
    <row r="9" spans="2:11" ht="15.75">
      <c r="B9" s="249" t="s">
        <v>134</v>
      </c>
      <c r="C9" s="43"/>
      <c r="D9" s="43"/>
      <c r="E9" s="29"/>
      <c r="F9" s="29"/>
      <c r="G9" s="29"/>
      <c r="H9" s="29"/>
      <c r="I9" s="29"/>
      <c r="J9" s="19"/>
      <c r="K9" s="2"/>
    </row>
    <row r="10" spans="2:11" ht="15.75">
      <c r="B10" s="251">
        <v>2</v>
      </c>
      <c r="C10" s="252" t="s">
        <v>135</v>
      </c>
      <c r="D10" s="252"/>
      <c r="E10" s="349">
        <v>278051</v>
      </c>
      <c r="F10" s="349">
        <v>254115</v>
      </c>
      <c r="G10" s="349">
        <v>352641</v>
      </c>
      <c r="H10" s="349">
        <v>367335</v>
      </c>
      <c r="I10" s="349" t="s">
        <v>246</v>
      </c>
      <c r="J10" s="19"/>
      <c r="K10" s="2"/>
    </row>
    <row r="11" spans="2:11" ht="16.5" thickBot="1">
      <c r="B11" s="251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51"/>
      <c r="C12" s="29"/>
      <c r="D12" s="29"/>
      <c r="E12" s="43"/>
      <c r="F12" s="43"/>
      <c r="G12" s="43"/>
      <c r="H12" s="43"/>
      <c r="I12" s="43"/>
      <c r="J12" s="19"/>
      <c r="K12" s="2"/>
    </row>
    <row r="13" spans="2:11" ht="15.75">
      <c r="B13" s="251">
        <v>3</v>
      </c>
      <c r="C13" s="252" t="s">
        <v>136</v>
      </c>
      <c r="D13" s="252"/>
      <c r="E13" s="5"/>
      <c r="F13" s="5"/>
      <c r="G13" s="5"/>
      <c r="H13" s="5"/>
      <c r="I13" s="5"/>
      <c r="J13" s="19"/>
      <c r="K13" s="2"/>
    </row>
    <row r="14" spans="2:11" ht="15">
      <c r="B14" s="251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51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51"/>
      <c r="C16" s="138" t="s">
        <v>137</v>
      </c>
      <c r="D16" s="138"/>
      <c r="E16" s="349" t="s">
        <v>246</v>
      </c>
      <c r="F16" s="349" t="s">
        <v>246</v>
      </c>
      <c r="G16" s="349" t="s">
        <v>246</v>
      </c>
      <c r="H16" s="349" t="s">
        <v>246</v>
      </c>
      <c r="I16" s="349" t="s">
        <v>246</v>
      </c>
      <c r="J16" s="19"/>
      <c r="K16" s="2"/>
    </row>
    <row r="17" spans="2:11" ht="15">
      <c r="B17" s="251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51"/>
      <c r="C18" s="138" t="s">
        <v>138</v>
      </c>
      <c r="D18" s="138"/>
      <c r="E18" s="253"/>
      <c r="F18" s="253"/>
      <c r="G18" s="253"/>
      <c r="H18" s="253"/>
      <c r="I18" s="253"/>
      <c r="J18" s="19"/>
      <c r="K18" s="2"/>
    </row>
    <row r="19" spans="2:11" ht="15.75">
      <c r="B19" s="251"/>
      <c r="C19" s="138"/>
      <c r="D19" s="138"/>
      <c r="E19" s="253"/>
      <c r="F19" s="253"/>
      <c r="G19" s="253"/>
      <c r="H19" s="253"/>
      <c r="I19" s="253"/>
      <c r="J19" s="19"/>
      <c r="K19" s="2"/>
    </row>
    <row r="20" spans="2:11" ht="15.75">
      <c r="B20" s="251"/>
      <c r="C20" s="138"/>
      <c r="D20" s="138"/>
      <c r="E20" s="253"/>
      <c r="F20" s="253"/>
      <c r="G20" s="253"/>
      <c r="H20" s="253"/>
      <c r="I20" s="253"/>
      <c r="J20" s="19"/>
      <c r="K20" s="2"/>
    </row>
    <row r="21" spans="2:11" ht="15.75">
      <c r="B21" s="251"/>
      <c r="C21" s="138"/>
      <c r="D21" s="138"/>
      <c r="E21" s="253"/>
      <c r="F21" s="253"/>
      <c r="G21" s="253"/>
      <c r="H21" s="253"/>
      <c r="I21" s="253"/>
      <c r="J21" s="19"/>
      <c r="K21" s="2"/>
    </row>
    <row r="22" spans="2:11" ht="15.75">
      <c r="B22" s="251"/>
      <c r="C22" s="5"/>
      <c r="D22" s="5"/>
      <c r="E22" s="253"/>
      <c r="F22" s="253"/>
      <c r="G22" s="253"/>
      <c r="H22" s="253"/>
      <c r="I22" s="253"/>
      <c r="J22" s="19"/>
      <c r="K22" s="2"/>
    </row>
    <row r="23" spans="2:11" ht="15.75">
      <c r="B23" s="251"/>
      <c r="C23" s="5"/>
      <c r="D23" s="5"/>
      <c r="E23" s="253"/>
      <c r="F23" s="253"/>
      <c r="G23" s="253"/>
      <c r="H23" s="253"/>
      <c r="I23" s="253"/>
      <c r="J23" s="19"/>
      <c r="K23" s="2"/>
    </row>
    <row r="24" spans="2:11" ht="15.75">
      <c r="B24" s="251"/>
      <c r="C24" s="5"/>
      <c r="D24" s="5"/>
      <c r="E24" s="253"/>
      <c r="F24" s="253"/>
      <c r="G24" s="253"/>
      <c r="H24" s="253"/>
      <c r="I24" s="253"/>
      <c r="J24" s="19"/>
      <c r="K24" s="2"/>
    </row>
    <row r="25" spans="2:11" ht="16.5" thickBot="1">
      <c r="B25" s="251"/>
      <c r="C25" s="2"/>
      <c r="D25" s="2"/>
      <c r="E25" s="254"/>
      <c r="F25" s="254"/>
      <c r="G25" s="254"/>
      <c r="H25" s="254"/>
      <c r="I25" s="254"/>
      <c r="J25" s="19"/>
      <c r="K25" s="2"/>
    </row>
    <row r="26" spans="2:11" ht="15.75">
      <c r="B26" s="251"/>
      <c r="C26" s="29"/>
      <c r="D26" s="29"/>
      <c r="E26" s="43"/>
      <c r="F26" s="43"/>
      <c r="G26" s="43"/>
      <c r="H26" s="43"/>
      <c r="I26" s="43"/>
      <c r="J26" s="19"/>
      <c r="K26" s="2"/>
    </row>
    <row r="27" spans="2:11" ht="15.75">
      <c r="B27" s="251">
        <v>4</v>
      </c>
      <c r="C27" s="252" t="s">
        <v>139</v>
      </c>
      <c r="D27" s="252"/>
      <c r="E27" s="2"/>
      <c r="F27" s="2"/>
      <c r="G27" s="2"/>
      <c r="H27" s="2"/>
      <c r="I27" s="2"/>
      <c r="J27" s="19"/>
      <c r="K27" s="2"/>
    </row>
    <row r="28" spans="2:11" ht="15.75">
      <c r="B28" s="255"/>
      <c r="C28" s="252" t="s">
        <v>140</v>
      </c>
      <c r="D28" s="252"/>
      <c r="E28" s="2"/>
      <c r="F28" s="2"/>
      <c r="G28" s="2"/>
      <c r="H28" s="2"/>
      <c r="I28" s="2"/>
      <c r="J28" s="19"/>
      <c r="K28" s="2"/>
    </row>
    <row r="29" spans="2:11" ht="15.75">
      <c r="B29" s="256"/>
      <c r="C29" s="5" t="s">
        <v>141</v>
      </c>
      <c r="D29" s="2"/>
      <c r="E29" s="253"/>
      <c r="F29" s="253"/>
      <c r="G29" s="253"/>
      <c r="H29" s="253"/>
      <c r="I29" s="253"/>
      <c r="J29" s="19"/>
      <c r="K29" s="2"/>
    </row>
    <row r="30" spans="2:11" ht="15">
      <c r="B30" s="256"/>
      <c r="C30" s="2"/>
      <c r="D30" s="2"/>
      <c r="E30" s="253"/>
      <c r="F30" s="253"/>
      <c r="G30" s="253"/>
      <c r="H30" s="253"/>
      <c r="I30" s="253"/>
      <c r="J30" s="19"/>
      <c r="K30" s="2"/>
    </row>
    <row r="31" spans="2:11" ht="15">
      <c r="B31" s="256"/>
      <c r="C31" s="2"/>
      <c r="D31" s="2"/>
      <c r="E31" s="253"/>
      <c r="F31" s="253"/>
      <c r="G31" s="253"/>
      <c r="H31" s="253"/>
      <c r="I31" s="253"/>
      <c r="J31" s="19"/>
      <c r="K31" s="2"/>
    </row>
    <row r="32" spans="2:11" ht="15">
      <c r="B32" s="256"/>
      <c r="C32" s="2"/>
      <c r="D32" s="2"/>
      <c r="E32" s="253"/>
      <c r="F32" s="253"/>
      <c r="G32" s="253"/>
      <c r="H32" s="253"/>
      <c r="I32" s="253"/>
      <c r="J32" s="19"/>
      <c r="K32" s="2"/>
    </row>
    <row r="33" spans="2:11" ht="15.75">
      <c r="B33" s="256"/>
      <c r="C33" s="5" t="s">
        <v>142</v>
      </c>
      <c r="D33" s="5"/>
      <c r="E33" s="253"/>
      <c r="F33" s="253"/>
      <c r="G33" s="253"/>
      <c r="H33" s="253"/>
      <c r="I33" s="253"/>
      <c r="J33" s="19"/>
      <c r="K33" s="2"/>
    </row>
    <row r="34" spans="2:11" ht="15">
      <c r="B34" s="255"/>
      <c r="C34" s="2"/>
      <c r="D34" s="2"/>
      <c r="E34" s="253"/>
      <c r="F34" s="253"/>
      <c r="G34" s="253"/>
      <c r="H34" s="253"/>
      <c r="I34" s="253"/>
      <c r="J34" s="19"/>
      <c r="K34" s="2"/>
    </row>
    <row r="35" spans="2:11" ht="15.75">
      <c r="B35" s="255"/>
      <c r="C35" s="252"/>
      <c r="D35" s="252"/>
      <c r="E35" s="253"/>
      <c r="F35" s="253"/>
      <c r="G35" s="253"/>
      <c r="H35" s="253"/>
      <c r="I35" s="253"/>
      <c r="J35" s="19"/>
      <c r="K35" s="2"/>
    </row>
    <row r="36" spans="2:11" ht="15.75" thickBot="1">
      <c r="B36" s="256"/>
      <c r="C36" s="257"/>
      <c r="D36" s="257"/>
      <c r="E36" s="258"/>
      <c r="F36" s="258"/>
      <c r="G36" s="258"/>
      <c r="H36" s="258"/>
      <c r="I36" s="258"/>
      <c r="J36" s="19"/>
      <c r="K36" s="2"/>
    </row>
    <row r="37" spans="2:11" ht="15.75">
      <c r="B37" s="255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51">
        <v>10</v>
      </c>
      <c r="C38" s="252" t="s">
        <v>143</v>
      </c>
      <c r="D38" s="5"/>
      <c r="E38" s="349">
        <v>23575879</v>
      </c>
      <c r="F38" s="349">
        <v>25033342</v>
      </c>
      <c r="G38" s="349">
        <v>24750674</v>
      </c>
      <c r="H38" s="349" t="s">
        <v>246</v>
      </c>
      <c r="I38" s="349" t="s">
        <v>246</v>
      </c>
      <c r="J38" s="19"/>
      <c r="K38" s="2"/>
    </row>
    <row r="39" spans="2:11" ht="15">
      <c r="B39" s="66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6"/>
      <c r="C40" s="68" t="s">
        <v>157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5"/>
      <c r="C41" s="69" t="s">
        <v>144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9"/>
      <c r="C42" s="72"/>
      <c r="D42" s="72"/>
      <c r="E42" s="73"/>
      <c r="F42" s="73"/>
      <c r="G42" s="73"/>
      <c r="H42" s="73"/>
      <c r="I42" s="73"/>
      <c r="J42" s="74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60" t="s">
        <v>155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9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69" t="s">
        <v>26</v>
      </c>
      <c r="D5" s="20" t="s">
        <v>0</v>
      </c>
      <c r="E5" s="21">
        <v>2007</v>
      </c>
      <c r="F5" s="21">
        <v>2008</v>
      </c>
      <c r="G5" s="21">
        <v>2009</v>
      </c>
      <c r="H5" s="21">
        <v>2010</v>
      </c>
      <c r="I5" s="21">
        <v>2011</v>
      </c>
      <c r="J5" s="19"/>
    </row>
    <row r="6" spans="2:10" ht="15.75">
      <c r="B6" s="13"/>
      <c r="C6" s="392" t="str">
        <f>Fedőlap!$E$13</f>
        <v>Dátum: 2011.04.07.</v>
      </c>
      <c r="D6" s="20" t="s">
        <v>44</v>
      </c>
      <c r="E6" s="371"/>
      <c r="F6" s="371"/>
      <c r="G6" s="371"/>
      <c r="H6" s="371"/>
      <c r="I6" s="371"/>
      <c r="J6" s="19"/>
    </row>
    <row r="7" spans="2:10" ht="16.5" thickBot="1">
      <c r="B7" s="13"/>
      <c r="C7" s="23"/>
      <c r="D7" s="24"/>
      <c r="E7" s="25"/>
      <c r="F7" s="25"/>
      <c r="G7" s="25"/>
      <c r="H7" s="25"/>
      <c r="I7" s="26"/>
      <c r="J7" s="19"/>
    </row>
    <row r="8" spans="2:10" ht="15.75">
      <c r="B8" s="13"/>
      <c r="C8" s="27"/>
      <c r="D8" s="28"/>
      <c r="E8" s="22" t="s">
        <v>45</v>
      </c>
      <c r="F8" s="22" t="s">
        <v>45</v>
      </c>
      <c r="G8" s="22" t="s">
        <v>45</v>
      </c>
      <c r="H8" s="22" t="s">
        <v>156</v>
      </c>
      <c r="I8" s="22" t="s">
        <v>46</v>
      </c>
      <c r="J8" s="19"/>
    </row>
    <row r="9" spans="2:10" ht="16.5" thickBot="1">
      <c r="B9" s="13"/>
      <c r="C9" s="170" t="s">
        <v>27</v>
      </c>
      <c r="D9" s="32" t="s">
        <v>1</v>
      </c>
      <c r="E9" s="14"/>
      <c r="F9" s="33"/>
      <c r="G9" s="33"/>
      <c r="H9" s="33"/>
      <c r="I9" s="34"/>
      <c r="J9" s="19"/>
    </row>
    <row r="10" spans="2:10" ht="17.25" thickBot="1" thickTop="1">
      <c r="B10" s="13"/>
      <c r="C10" s="171" t="s">
        <v>28</v>
      </c>
      <c r="D10" s="35" t="s">
        <v>2</v>
      </c>
      <c r="E10" s="299">
        <f>+E11+E13+E14</f>
        <v>-1274100</v>
      </c>
      <c r="F10" s="299">
        <f>+F11+F13+F14</f>
        <v>-985940</v>
      </c>
      <c r="G10" s="299">
        <f>+G11+G13+G14</f>
        <v>-1182573</v>
      </c>
      <c r="H10" s="299">
        <f>+H11+H13+H14</f>
        <v>-1132028.8367778426</v>
      </c>
      <c r="I10" s="299">
        <f>+I11+I13+I14</f>
        <v>581568.5217133107</v>
      </c>
      <c r="J10" s="19"/>
    </row>
    <row r="11" spans="2:10" ht="16.5" thickTop="1">
      <c r="B11" s="13"/>
      <c r="C11" s="171" t="s">
        <v>29</v>
      </c>
      <c r="D11" s="32" t="s">
        <v>3</v>
      </c>
      <c r="E11" s="36">
        <f>'2A Tábla'!D62</f>
        <v>-1422512</v>
      </c>
      <c r="F11" s="36">
        <f>'2A Tábla'!E62</f>
        <v>-923789</v>
      </c>
      <c r="G11" s="36">
        <f>'2A Tábla'!F62</f>
        <v>-974385</v>
      </c>
      <c r="H11" s="36">
        <f>'2A Tábla'!G62</f>
        <v>-925168.0667794206</v>
      </c>
      <c r="I11" s="36">
        <f>'2A Tábla'!H62</f>
        <v>699267.7119020605</v>
      </c>
      <c r="J11" s="19"/>
    </row>
    <row r="12" spans="2:10" ht="15.75">
      <c r="B12" s="13"/>
      <c r="C12" s="171" t="s">
        <v>30</v>
      </c>
      <c r="D12" s="32" t="s">
        <v>4</v>
      </c>
      <c r="E12" s="37" t="s">
        <v>5</v>
      </c>
      <c r="F12" s="37" t="s">
        <v>5</v>
      </c>
      <c r="G12" s="37" t="s">
        <v>5</v>
      </c>
      <c r="H12" s="37" t="s">
        <v>5</v>
      </c>
      <c r="I12" s="37" t="s">
        <v>5</v>
      </c>
      <c r="J12" s="19"/>
    </row>
    <row r="13" spans="2:10" ht="15.75">
      <c r="B13" s="13"/>
      <c r="C13" s="171" t="s">
        <v>31</v>
      </c>
      <c r="D13" s="32" t="s">
        <v>6</v>
      </c>
      <c r="E13" s="36">
        <f>'2C Tábla'!D42</f>
        <v>-28761</v>
      </c>
      <c r="F13" s="36">
        <f>'2C Tábla'!E42</f>
        <v>18345</v>
      </c>
      <c r="G13" s="36">
        <f>'2C Tábla'!F42</f>
        <v>-103950</v>
      </c>
      <c r="H13" s="36">
        <f>'2C Tábla'!G42</f>
        <v>-242544.59179842114</v>
      </c>
      <c r="I13" s="36">
        <f>'2C Tábla'!H42</f>
        <v>-138052.39018875</v>
      </c>
      <c r="J13" s="19"/>
    </row>
    <row r="14" spans="2:10" ht="15.75">
      <c r="B14" s="13"/>
      <c r="C14" s="171" t="s">
        <v>32</v>
      </c>
      <c r="D14" s="32" t="s">
        <v>7</v>
      </c>
      <c r="E14" s="36">
        <f>'2D Tábla'!D43</f>
        <v>177173</v>
      </c>
      <c r="F14" s="36">
        <f>'2D Tábla'!E43</f>
        <v>-80496</v>
      </c>
      <c r="G14" s="36">
        <f>'2D Tábla'!F43</f>
        <v>-104238</v>
      </c>
      <c r="H14" s="36">
        <f>'2D Tábla'!G43</f>
        <v>35683.82179999922</v>
      </c>
      <c r="I14" s="36">
        <f>'2D Tábla'!H43</f>
        <v>20353.200000000186</v>
      </c>
      <c r="J14" s="19"/>
    </row>
    <row r="15" spans="2:10" ht="16.5" thickBot="1">
      <c r="B15" s="13"/>
      <c r="C15" s="38"/>
      <c r="D15" s="39"/>
      <c r="E15" s="372"/>
      <c r="F15" s="373"/>
      <c r="G15" s="373"/>
      <c r="H15" s="373"/>
      <c r="I15" s="374"/>
      <c r="J15" s="19"/>
    </row>
    <row r="16" spans="2:10" ht="15.75">
      <c r="B16" s="13"/>
      <c r="C16" s="41"/>
      <c r="D16" s="30"/>
      <c r="E16" s="22" t="s">
        <v>45</v>
      </c>
      <c r="F16" s="22" t="s">
        <v>45</v>
      </c>
      <c r="G16" s="22" t="s">
        <v>45</v>
      </c>
      <c r="H16" s="22" t="s">
        <v>156</v>
      </c>
      <c r="I16" s="22" t="s">
        <v>46</v>
      </c>
      <c r="J16" s="19"/>
    </row>
    <row r="17" spans="2:10" ht="16.5" thickBot="1">
      <c r="B17" s="13"/>
      <c r="C17" s="170" t="s">
        <v>33</v>
      </c>
      <c r="D17" s="45"/>
      <c r="E17" s="14"/>
      <c r="F17" s="33"/>
      <c r="G17" s="33"/>
      <c r="H17" s="33"/>
      <c r="I17" s="46"/>
      <c r="J17" s="19"/>
    </row>
    <row r="18" spans="2:10" ht="17.25" thickBot="1" thickTop="1">
      <c r="B18" s="13"/>
      <c r="C18" s="170" t="s">
        <v>34</v>
      </c>
      <c r="D18" s="47"/>
      <c r="E18" s="299">
        <v>16732813.999999998</v>
      </c>
      <c r="F18" s="299">
        <v>19346851</v>
      </c>
      <c r="G18" s="299">
        <v>20422403</v>
      </c>
      <c r="H18" s="299">
        <v>21749418</v>
      </c>
      <c r="I18" s="299">
        <v>21719608.232534572</v>
      </c>
      <c r="J18" s="19"/>
    </row>
    <row r="19" spans="2:10" ht="16.5" thickTop="1">
      <c r="B19" s="13"/>
      <c r="C19" s="172" t="s">
        <v>97</v>
      </c>
      <c r="D19" s="48"/>
      <c r="E19" s="300"/>
      <c r="F19" s="254"/>
      <c r="G19" s="254"/>
      <c r="H19" s="254"/>
      <c r="I19" s="52"/>
      <c r="J19" s="19"/>
    </row>
    <row r="20" spans="2:10" ht="15.75">
      <c r="B20" s="13"/>
      <c r="C20" s="171" t="s">
        <v>170</v>
      </c>
      <c r="D20" s="32" t="s">
        <v>8</v>
      </c>
      <c r="E20" s="301">
        <v>6745</v>
      </c>
      <c r="F20" s="301">
        <v>9935</v>
      </c>
      <c r="G20" s="301">
        <v>14125</v>
      </c>
      <c r="H20" s="301">
        <v>17704</v>
      </c>
      <c r="I20" s="51"/>
      <c r="J20" s="19"/>
    </row>
    <row r="21" spans="2:10" ht="15.75">
      <c r="B21" s="13"/>
      <c r="C21" s="171" t="s">
        <v>35</v>
      </c>
      <c r="D21" s="35" t="s">
        <v>9</v>
      </c>
      <c r="E21" s="301">
        <v>15039759</v>
      </c>
      <c r="F21" s="301">
        <v>15835222</v>
      </c>
      <c r="G21" s="301">
        <v>15124008</v>
      </c>
      <c r="H21" s="301">
        <v>15772323</v>
      </c>
      <c r="I21" s="52"/>
      <c r="J21" s="19"/>
    </row>
    <row r="22" spans="2:10" ht="15.75">
      <c r="B22" s="13"/>
      <c r="C22" s="173" t="s">
        <v>36</v>
      </c>
      <c r="D22" s="32" t="s">
        <v>10</v>
      </c>
      <c r="E22" s="301">
        <v>2153909</v>
      </c>
      <c r="F22" s="301">
        <v>1958958</v>
      </c>
      <c r="G22" s="301">
        <v>2038567</v>
      </c>
      <c r="H22" s="301">
        <v>1902783</v>
      </c>
      <c r="I22" s="51"/>
      <c r="J22" s="19"/>
    </row>
    <row r="23" spans="2:10" ht="15.75">
      <c r="B23" s="13"/>
      <c r="C23" s="173" t="s">
        <v>37</v>
      </c>
      <c r="D23" s="32" t="s">
        <v>11</v>
      </c>
      <c r="E23" s="301">
        <v>12885850</v>
      </c>
      <c r="F23" s="301">
        <v>13876264</v>
      </c>
      <c r="G23" s="301">
        <v>13085441</v>
      </c>
      <c r="H23" s="301">
        <v>13869540</v>
      </c>
      <c r="I23" s="51"/>
      <c r="J23" s="19"/>
    </row>
    <row r="24" spans="2:10" ht="15.75">
      <c r="B24" s="13"/>
      <c r="C24" s="171" t="s">
        <v>38</v>
      </c>
      <c r="D24" s="32" t="s">
        <v>12</v>
      </c>
      <c r="E24" s="301">
        <v>1686310</v>
      </c>
      <c r="F24" s="301">
        <v>3501694</v>
      </c>
      <c r="G24" s="301">
        <v>5284270</v>
      </c>
      <c r="H24" s="301">
        <v>5959391</v>
      </c>
      <c r="I24" s="52"/>
      <c r="J24" s="19"/>
    </row>
    <row r="25" spans="2:10" ht="15.75">
      <c r="B25" s="13"/>
      <c r="C25" s="173" t="s">
        <v>36</v>
      </c>
      <c r="D25" s="35" t="s">
        <v>13</v>
      </c>
      <c r="E25" s="301">
        <v>77043</v>
      </c>
      <c r="F25" s="301">
        <v>82638</v>
      </c>
      <c r="G25" s="301">
        <v>101911</v>
      </c>
      <c r="H25" s="301">
        <v>187208</v>
      </c>
      <c r="I25" s="51"/>
      <c r="J25" s="19"/>
    </row>
    <row r="26" spans="2:10" ht="15.75">
      <c r="B26" s="13"/>
      <c r="C26" s="173" t="s">
        <v>37</v>
      </c>
      <c r="D26" s="35" t="s">
        <v>14</v>
      </c>
      <c r="E26" s="301">
        <v>1609267</v>
      </c>
      <c r="F26" s="301">
        <v>3419056</v>
      </c>
      <c r="G26" s="301">
        <v>5182359</v>
      </c>
      <c r="H26" s="301">
        <v>5772183</v>
      </c>
      <c r="I26" s="51"/>
      <c r="J26" s="19"/>
    </row>
    <row r="27" spans="2:10" ht="16.5" thickBot="1">
      <c r="B27" s="13"/>
      <c r="C27" s="53"/>
      <c r="D27" s="54"/>
      <c r="E27" s="55"/>
      <c r="F27" s="40"/>
      <c r="G27" s="40"/>
      <c r="H27" s="40"/>
      <c r="I27" s="346"/>
      <c r="J27" s="19"/>
    </row>
    <row r="28" spans="2:10" ht="15.75">
      <c r="B28" s="13"/>
      <c r="C28" s="57"/>
      <c r="D28" s="58"/>
      <c r="E28" s="42"/>
      <c r="F28" s="43"/>
      <c r="G28" s="43"/>
      <c r="H28" s="43"/>
      <c r="I28" s="347"/>
      <c r="J28" s="19"/>
    </row>
    <row r="29" spans="2:10" ht="15.75">
      <c r="B29" s="13"/>
      <c r="C29" s="170" t="s">
        <v>39</v>
      </c>
      <c r="D29" s="45"/>
      <c r="E29" s="49"/>
      <c r="F29" s="50"/>
      <c r="G29" s="50"/>
      <c r="H29" s="50"/>
      <c r="I29" s="348"/>
      <c r="J29" s="19"/>
    </row>
    <row r="30" spans="2:10" ht="15.75">
      <c r="B30" s="59"/>
      <c r="C30" s="170" t="s">
        <v>40</v>
      </c>
      <c r="D30" s="32" t="s">
        <v>15</v>
      </c>
      <c r="E30" s="60">
        <v>904012</v>
      </c>
      <c r="F30" s="60">
        <v>768625</v>
      </c>
      <c r="G30" s="60">
        <v>802220</v>
      </c>
      <c r="H30" s="60">
        <v>879360.2337538387</v>
      </c>
      <c r="I30" s="60">
        <v>1120000</v>
      </c>
      <c r="J30" s="19"/>
    </row>
    <row r="31" spans="2:10" ht="15.75">
      <c r="B31" s="59"/>
      <c r="C31" s="170" t="s">
        <v>41</v>
      </c>
      <c r="D31" s="32" t="s">
        <v>16</v>
      </c>
      <c r="E31" s="60">
        <v>1038527</v>
      </c>
      <c r="F31" s="60">
        <v>1107891</v>
      </c>
      <c r="G31" s="60">
        <v>1202971</v>
      </c>
      <c r="H31" s="60">
        <v>1097994.2596159999</v>
      </c>
      <c r="I31" s="60">
        <v>1112072.747111563</v>
      </c>
      <c r="J31" s="19"/>
    </row>
    <row r="32" spans="2:10" ht="15.75">
      <c r="B32" s="61"/>
      <c r="C32" s="174" t="s">
        <v>42</v>
      </c>
      <c r="D32" s="62" t="s">
        <v>47</v>
      </c>
      <c r="E32" s="60">
        <v>1033490</v>
      </c>
      <c r="F32" s="60">
        <v>1097855</v>
      </c>
      <c r="G32" s="60">
        <v>1182228</v>
      </c>
      <c r="H32" s="60">
        <v>1118861.2596159999</v>
      </c>
      <c r="I32" s="60">
        <v>1135663.756436563</v>
      </c>
      <c r="J32" s="63"/>
    </row>
    <row r="33" spans="2:10" ht="16.5" thickBot="1">
      <c r="B33" s="59"/>
      <c r="C33" s="64"/>
      <c r="D33" s="65"/>
      <c r="E33" s="351"/>
      <c r="F33" s="352"/>
      <c r="G33" s="352"/>
      <c r="H33" s="352"/>
      <c r="I33" s="353"/>
      <c r="J33" s="19"/>
    </row>
    <row r="34" spans="2:10" ht="16.5" thickBot="1">
      <c r="B34" s="59"/>
      <c r="C34" s="27"/>
      <c r="D34" s="44"/>
      <c r="E34" s="354"/>
      <c r="F34" s="355"/>
      <c r="G34" s="355"/>
      <c r="H34" s="355"/>
      <c r="I34" s="356"/>
      <c r="J34" s="19"/>
    </row>
    <row r="35" spans="2:10" ht="17.25" thickBot="1" thickTop="1">
      <c r="B35" s="59"/>
      <c r="C35" s="31" t="s">
        <v>43</v>
      </c>
      <c r="D35" s="32" t="s">
        <v>17</v>
      </c>
      <c r="E35" s="302">
        <v>25321478</v>
      </c>
      <c r="F35" s="302">
        <v>26753906</v>
      </c>
      <c r="G35" s="302">
        <v>26054327</v>
      </c>
      <c r="H35" s="302">
        <v>27119836</v>
      </c>
      <c r="I35" s="302">
        <v>28785000</v>
      </c>
      <c r="J35" s="19"/>
    </row>
    <row r="36" spans="2:10" ht="16.5" thickTop="1">
      <c r="B36" s="66"/>
      <c r="C36" s="67"/>
      <c r="D36" s="5"/>
      <c r="E36" s="2"/>
      <c r="F36" s="2"/>
      <c r="G36" s="2"/>
      <c r="H36" s="2"/>
      <c r="I36" s="2"/>
      <c r="J36" s="19"/>
    </row>
    <row r="37" spans="2:10" ht="15.75">
      <c r="B37" s="59"/>
      <c r="C37" s="68" t="s">
        <v>157</v>
      </c>
      <c r="D37" s="69"/>
      <c r="E37" s="2"/>
      <c r="F37" s="2"/>
      <c r="G37" s="2"/>
      <c r="H37" s="2"/>
      <c r="I37" s="2"/>
      <c r="J37" s="19"/>
    </row>
    <row r="38" spans="2:10" ht="16.5" thickBot="1">
      <c r="B38" s="70"/>
      <c r="C38" s="71"/>
      <c r="D38" s="72"/>
      <c r="E38" s="73"/>
      <c r="F38" s="73"/>
      <c r="G38" s="73"/>
      <c r="H38" s="73"/>
      <c r="I38" s="73"/>
      <c r="J38" s="74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8"/>
  <sheetViews>
    <sheetView showGridLines="0" zoomScale="70" zoomScaleNormal="70" zoomScaleSheetLayoutView="70" workbookViewId="0" topLeftCell="B28">
      <selection activeCell="C1" sqref="C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80" t="s">
        <v>154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6"/>
      <c r="C2" s="77"/>
      <c r="D2" s="78"/>
      <c r="E2" s="2"/>
      <c r="F2" s="2"/>
      <c r="G2" s="2"/>
      <c r="H2" s="2"/>
      <c r="I2" s="2"/>
      <c r="J2" s="2"/>
    </row>
    <row r="3" spans="2:10" ht="6" customHeight="1" thickTop="1">
      <c r="B3" s="79"/>
      <c r="C3" s="80"/>
      <c r="D3" s="81"/>
      <c r="E3" s="82"/>
      <c r="F3" s="82"/>
      <c r="G3" s="82"/>
      <c r="H3" s="82"/>
      <c r="I3" s="82"/>
      <c r="J3" s="83"/>
    </row>
    <row r="4" spans="2:10" ht="15">
      <c r="B4" s="84"/>
      <c r="C4" s="169" t="s">
        <v>25</v>
      </c>
      <c r="D4" s="279"/>
      <c r="E4" s="280"/>
      <c r="F4" s="280" t="s">
        <v>75</v>
      </c>
      <c r="G4" s="280"/>
      <c r="H4" s="281"/>
      <c r="I4" s="86"/>
      <c r="J4" s="88"/>
    </row>
    <row r="5" spans="2:10" ht="15.75">
      <c r="B5" s="84"/>
      <c r="C5" s="169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89"/>
      <c r="J5" s="88"/>
    </row>
    <row r="6" spans="2:10" ht="15.75">
      <c r="B6" s="84"/>
      <c r="C6" s="392" t="str">
        <f>Fedőlap!$E$13</f>
        <v>Dátum: 2011.04.07.</v>
      </c>
      <c r="D6" s="371"/>
      <c r="E6" s="371"/>
      <c r="F6" s="371"/>
      <c r="G6" s="371"/>
      <c r="H6" s="371"/>
      <c r="I6" s="91"/>
      <c r="J6" s="88"/>
    </row>
    <row r="7" spans="2:10" ht="9.75" customHeight="1" thickBot="1">
      <c r="B7" s="84"/>
      <c r="C7" s="92"/>
      <c r="D7" s="93"/>
      <c r="E7" s="93"/>
      <c r="F7" s="93"/>
      <c r="G7" s="93"/>
      <c r="H7" s="90"/>
      <c r="I7" s="35"/>
      <c r="J7" s="88"/>
    </row>
    <row r="8" spans="2:10" ht="17.25" thickBot="1" thickTop="1">
      <c r="B8" s="84"/>
      <c r="C8" s="179" t="s">
        <v>48</v>
      </c>
      <c r="D8" s="303">
        <v>-1398117</v>
      </c>
      <c r="E8" s="303">
        <v>-869962</v>
      </c>
      <c r="F8" s="303">
        <v>-743718</v>
      </c>
      <c r="G8" s="303">
        <v>-835727.6809820011</v>
      </c>
      <c r="H8" s="360">
        <v>-1252553</v>
      </c>
      <c r="I8" s="94"/>
      <c r="J8" s="95"/>
    </row>
    <row r="9" spans="2:10" ht="16.5" thickTop="1">
      <c r="B9" s="84"/>
      <c r="C9" s="172" t="s">
        <v>171</v>
      </c>
      <c r="D9" s="317" t="s">
        <v>172</v>
      </c>
      <c r="E9" s="317" t="s">
        <v>172</v>
      </c>
      <c r="F9" s="317" t="s">
        <v>172</v>
      </c>
      <c r="G9" s="317" t="s">
        <v>172</v>
      </c>
      <c r="H9" s="317" t="s">
        <v>172</v>
      </c>
      <c r="I9" s="97"/>
      <c r="J9" s="98"/>
    </row>
    <row r="10" spans="2:10" ht="6" customHeight="1">
      <c r="B10" s="84"/>
      <c r="C10" s="96"/>
      <c r="D10" s="285"/>
      <c r="E10" s="286"/>
      <c r="F10" s="286"/>
      <c r="G10" s="286"/>
      <c r="H10" s="298"/>
      <c r="I10" s="102"/>
      <c r="J10" s="98"/>
    </row>
    <row r="11" spans="2:10" ht="15">
      <c r="B11" s="84"/>
      <c r="C11" s="275" t="s">
        <v>49</v>
      </c>
      <c r="D11" s="304">
        <f>SUM(D12:D17)</f>
        <v>63199</v>
      </c>
      <c r="E11" s="304">
        <f>SUM(E12:E17)</f>
        <v>-6195</v>
      </c>
      <c r="F11" s="304">
        <f>SUM(F12:F17)</f>
        <v>-27567</v>
      </c>
      <c r="G11" s="304">
        <f>SUM(G12:G17)</f>
        <v>15332.045677999999</v>
      </c>
      <c r="H11" s="361">
        <f>SUM(H12:H17)</f>
        <v>27551.27040300452</v>
      </c>
      <c r="I11" s="104"/>
      <c r="J11" s="98"/>
    </row>
    <row r="12" spans="2:10" ht="15">
      <c r="B12" s="84"/>
      <c r="C12" s="276" t="s">
        <v>50</v>
      </c>
      <c r="D12" s="305">
        <v>19102</v>
      </c>
      <c r="E12" s="305">
        <v>19742</v>
      </c>
      <c r="F12" s="305">
        <v>20804</v>
      </c>
      <c r="G12" s="305">
        <v>28362.035080999998</v>
      </c>
      <c r="H12" s="361">
        <v>27943.170403004522</v>
      </c>
      <c r="I12" s="104" t="s">
        <v>18</v>
      </c>
      <c r="J12" s="98"/>
    </row>
    <row r="13" spans="2:10" ht="15">
      <c r="B13" s="84"/>
      <c r="C13" s="276" t="s">
        <v>51</v>
      </c>
      <c r="D13" s="305">
        <v>-10609</v>
      </c>
      <c r="E13" s="305">
        <v>-16033</v>
      </c>
      <c r="F13" s="305">
        <v>-6746</v>
      </c>
      <c r="G13" s="305">
        <v>-5940.131748</v>
      </c>
      <c r="H13" s="361">
        <v>-2926.9</v>
      </c>
      <c r="I13" s="104"/>
      <c r="J13" s="98"/>
    </row>
    <row r="14" spans="2:10" ht="15">
      <c r="B14" s="84"/>
      <c r="C14" s="276" t="s">
        <v>52</v>
      </c>
      <c r="D14" s="305">
        <v>25067</v>
      </c>
      <c r="E14" s="305">
        <v>22282</v>
      </c>
      <c r="F14" s="305">
        <v>39856</v>
      </c>
      <c r="G14" s="305">
        <v>1094.2</v>
      </c>
      <c r="H14" s="361">
        <v>2535</v>
      </c>
      <c r="I14" s="104"/>
      <c r="J14" s="98"/>
    </row>
    <row r="15" spans="2:10" ht="15">
      <c r="B15" s="84"/>
      <c r="C15" s="276" t="s">
        <v>53</v>
      </c>
      <c r="D15" s="305">
        <v>-7921</v>
      </c>
      <c r="E15" s="305">
        <v>-30740</v>
      </c>
      <c r="F15" s="305">
        <v>-16270</v>
      </c>
      <c r="G15" s="305">
        <v>-1912</v>
      </c>
      <c r="H15" s="361">
        <v>0</v>
      </c>
      <c r="I15" s="274"/>
      <c r="J15" s="98"/>
    </row>
    <row r="16" spans="2:10" ht="15">
      <c r="B16" s="84"/>
      <c r="C16" s="276" t="s">
        <v>54</v>
      </c>
      <c r="D16" s="305">
        <v>37560</v>
      </c>
      <c r="E16" s="305">
        <v>-1446</v>
      </c>
      <c r="F16" s="305">
        <v>-65211</v>
      </c>
      <c r="G16" s="305">
        <v>-6272.0576550000005</v>
      </c>
      <c r="H16" s="361">
        <v>0</v>
      </c>
      <c r="I16" s="104"/>
      <c r="J16" s="98"/>
    </row>
    <row r="17" spans="2:10" ht="15">
      <c r="B17" s="84"/>
      <c r="C17" s="276" t="s">
        <v>173</v>
      </c>
      <c r="D17" s="305" t="s">
        <v>246</v>
      </c>
      <c r="E17" s="305" t="s">
        <v>246</v>
      </c>
      <c r="F17" s="305" t="s">
        <v>246</v>
      </c>
      <c r="G17" s="305" t="s">
        <v>246</v>
      </c>
      <c r="H17" s="361" t="s">
        <v>246</v>
      </c>
      <c r="I17" s="359"/>
      <c r="J17" s="98"/>
    </row>
    <row r="18" spans="2:10" ht="25.5">
      <c r="B18" s="84"/>
      <c r="C18" s="105" t="s">
        <v>55</v>
      </c>
      <c r="D18" s="306">
        <v>4252</v>
      </c>
      <c r="E18" s="306">
        <v>-226</v>
      </c>
      <c r="F18" s="306">
        <v>-2432</v>
      </c>
      <c r="G18" s="306">
        <v>-1587.057655</v>
      </c>
      <c r="H18" s="310">
        <v>0</v>
      </c>
      <c r="I18" s="395" t="s">
        <v>86</v>
      </c>
      <c r="J18" s="98"/>
    </row>
    <row r="19" spans="2:10" ht="15">
      <c r="B19" s="84"/>
      <c r="C19" s="105" t="s">
        <v>56</v>
      </c>
      <c r="D19" s="306">
        <v>-1403</v>
      </c>
      <c r="E19" s="306">
        <v>-5446</v>
      </c>
      <c r="F19" s="306">
        <v>-39847</v>
      </c>
      <c r="G19" s="306">
        <v>-5455.1</v>
      </c>
      <c r="H19" s="306">
        <v>0</v>
      </c>
      <c r="I19" s="366" t="s">
        <v>232</v>
      </c>
      <c r="J19" s="98"/>
    </row>
    <row r="20" spans="2:10" ht="15">
      <c r="B20" s="84"/>
      <c r="C20" s="105" t="s">
        <v>57</v>
      </c>
      <c r="D20" s="306">
        <v>0</v>
      </c>
      <c r="E20" s="306">
        <v>0</v>
      </c>
      <c r="F20" s="306">
        <v>-21814</v>
      </c>
      <c r="G20" s="306">
        <v>0</v>
      </c>
      <c r="H20" s="306">
        <v>0</v>
      </c>
      <c r="I20" s="366" t="s">
        <v>229</v>
      </c>
      <c r="J20" s="98"/>
    </row>
    <row r="21" spans="2:10" ht="15">
      <c r="B21" s="84"/>
      <c r="C21" s="105"/>
      <c r="D21" s="286"/>
      <c r="E21" s="286"/>
      <c r="F21" s="286"/>
      <c r="G21" s="286"/>
      <c r="H21" s="362"/>
      <c r="I21" s="396"/>
      <c r="J21" s="98"/>
    </row>
    <row r="22" spans="2:10" ht="15">
      <c r="B22" s="84"/>
      <c r="C22" s="103" t="s">
        <v>73</v>
      </c>
      <c r="D22" s="357" t="s">
        <v>5</v>
      </c>
      <c r="E22" s="357" t="s">
        <v>5</v>
      </c>
      <c r="F22" s="357" t="s">
        <v>5</v>
      </c>
      <c r="G22" s="357" t="s">
        <v>5</v>
      </c>
      <c r="H22" s="363" t="s">
        <v>5</v>
      </c>
      <c r="I22" s="393"/>
      <c r="J22" s="98"/>
    </row>
    <row r="23" spans="2:10" ht="15">
      <c r="B23" s="84"/>
      <c r="C23" s="105" t="s">
        <v>55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66"/>
      <c r="J23" s="98"/>
    </row>
    <row r="24" spans="2:10" ht="15">
      <c r="B24" s="84"/>
      <c r="C24" s="105" t="s">
        <v>56</v>
      </c>
      <c r="D24" s="306">
        <v>0</v>
      </c>
      <c r="E24" s="306">
        <v>0</v>
      </c>
      <c r="F24" s="306">
        <v>0</v>
      </c>
      <c r="G24" s="306">
        <v>0</v>
      </c>
      <c r="H24" s="310">
        <v>0</v>
      </c>
      <c r="I24" s="366"/>
      <c r="J24" s="98"/>
    </row>
    <row r="25" spans="2:10" ht="15">
      <c r="B25" s="84"/>
      <c r="C25" s="307"/>
      <c r="D25" s="308"/>
      <c r="E25" s="309"/>
      <c r="F25" s="309"/>
      <c r="G25" s="309"/>
      <c r="H25" s="364"/>
      <c r="I25" s="396"/>
      <c r="J25" s="98"/>
    </row>
    <row r="26" spans="2:10" ht="15">
      <c r="B26" s="84"/>
      <c r="C26" s="277" t="s">
        <v>58</v>
      </c>
      <c r="D26" s="305">
        <v>-60682</v>
      </c>
      <c r="E26" s="305">
        <v>40310</v>
      </c>
      <c r="F26" s="305">
        <v>-76937</v>
      </c>
      <c r="G26" s="305">
        <v>2359</v>
      </c>
      <c r="H26" s="361">
        <v>-1286.9850626870175</v>
      </c>
      <c r="I26" s="393"/>
      <c r="J26" s="98"/>
    </row>
    <row r="27" spans="2:10" ht="15">
      <c r="B27" s="84"/>
      <c r="C27" s="103"/>
      <c r="D27" s="285"/>
      <c r="E27" s="286"/>
      <c r="F27" s="286"/>
      <c r="G27" s="286"/>
      <c r="H27" s="298"/>
      <c r="I27" s="393"/>
      <c r="J27" s="98"/>
    </row>
    <row r="28" spans="2:10" ht="15">
      <c r="B28" s="84"/>
      <c r="C28" s="277" t="s">
        <v>59</v>
      </c>
      <c r="D28" s="305">
        <f>SUM(D29:D34)</f>
        <v>22602</v>
      </c>
      <c r="E28" s="305">
        <f>SUM(E29:E34)</f>
        <v>23205</v>
      </c>
      <c r="F28" s="305">
        <f>SUM(F29:F34)</f>
        <v>89405</v>
      </c>
      <c r="G28" s="305">
        <f>SUM(G29:G34)</f>
        <v>33544.886</v>
      </c>
      <c r="H28" s="361">
        <f>SUM(H29:H34)</f>
        <v>-37900.7</v>
      </c>
      <c r="I28" s="393"/>
      <c r="J28" s="98"/>
    </row>
    <row r="29" spans="2:10" ht="15">
      <c r="B29" s="84"/>
      <c r="C29" s="105" t="s">
        <v>55</v>
      </c>
      <c r="D29" s="306">
        <v>-3420</v>
      </c>
      <c r="E29" s="306">
        <v>-6067</v>
      </c>
      <c r="F29" s="306">
        <v>8361</v>
      </c>
      <c r="G29" s="306">
        <v>7119</v>
      </c>
      <c r="H29" s="306">
        <v>6000</v>
      </c>
      <c r="I29" s="366" t="s">
        <v>77</v>
      </c>
      <c r="J29" s="98"/>
    </row>
    <row r="30" spans="2:10" ht="15">
      <c r="B30" s="84"/>
      <c r="C30" s="105" t="s">
        <v>56</v>
      </c>
      <c r="D30" s="306">
        <v>714</v>
      </c>
      <c r="E30" s="306">
        <v>-14192</v>
      </c>
      <c r="F30" s="306">
        <v>61027</v>
      </c>
      <c r="G30" s="306">
        <v>-9411.632</v>
      </c>
      <c r="H30" s="306">
        <v>-6500</v>
      </c>
      <c r="I30" s="366" t="s">
        <v>87</v>
      </c>
      <c r="J30" s="98"/>
    </row>
    <row r="31" spans="2:10" ht="15">
      <c r="B31" s="84"/>
      <c r="C31" s="105" t="s">
        <v>57</v>
      </c>
      <c r="D31" s="306">
        <v>0</v>
      </c>
      <c r="E31" s="306">
        <v>0</v>
      </c>
      <c r="F31" s="306">
        <v>0</v>
      </c>
      <c r="G31" s="306">
        <v>21814</v>
      </c>
      <c r="H31" s="306">
        <v>0</v>
      </c>
      <c r="I31" s="366" t="s">
        <v>226</v>
      </c>
      <c r="J31" s="98"/>
    </row>
    <row r="32" spans="2:10" ht="15">
      <c r="B32" s="84"/>
      <c r="C32" s="105" t="s">
        <v>61</v>
      </c>
      <c r="D32" s="306">
        <v>-10200</v>
      </c>
      <c r="E32" s="306">
        <v>32893</v>
      </c>
      <c r="F32" s="306">
        <v>12800</v>
      </c>
      <c r="G32" s="306">
        <v>12800</v>
      </c>
      <c r="H32" s="306">
        <v>-70</v>
      </c>
      <c r="I32" s="366" t="s">
        <v>236</v>
      </c>
      <c r="J32" s="98"/>
    </row>
    <row r="33" spans="2:10" ht="15">
      <c r="B33" s="84"/>
      <c r="C33" s="105" t="s">
        <v>62</v>
      </c>
      <c r="D33" s="306">
        <v>-2278</v>
      </c>
      <c r="E33" s="306">
        <v>6961</v>
      </c>
      <c r="F33" s="306">
        <v>-2654</v>
      </c>
      <c r="G33" s="306">
        <v>-35790.382</v>
      </c>
      <c r="H33" s="306">
        <v>-25700</v>
      </c>
      <c r="I33" s="366" t="s">
        <v>238</v>
      </c>
      <c r="J33" s="98"/>
    </row>
    <row r="34" spans="2:10" ht="15">
      <c r="B34" s="84"/>
      <c r="C34" s="105" t="s">
        <v>162</v>
      </c>
      <c r="D34" s="306">
        <v>37786</v>
      </c>
      <c r="E34" s="306">
        <v>3610</v>
      </c>
      <c r="F34" s="306">
        <v>9871</v>
      </c>
      <c r="G34" s="306">
        <v>37013.9</v>
      </c>
      <c r="H34" s="306">
        <v>-11630.7</v>
      </c>
      <c r="I34" s="366" t="s">
        <v>88</v>
      </c>
      <c r="J34" s="98"/>
    </row>
    <row r="35" spans="2:10" ht="15">
      <c r="B35" s="84"/>
      <c r="C35" s="277" t="s">
        <v>60</v>
      </c>
      <c r="D35" s="305">
        <v>137386</v>
      </c>
      <c r="E35" s="305">
        <v>-1855</v>
      </c>
      <c r="F35" s="305">
        <v>-72762</v>
      </c>
      <c r="G35" s="305">
        <v>-28982.079975419358</v>
      </c>
      <c r="H35" s="361">
        <v>-14100</v>
      </c>
      <c r="I35" s="393"/>
      <c r="J35" s="98"/>
    </row>
    <row r="36" spans="2:10" ht="15">
      <c r="B36" s="84"/>
      <c r="C36" s="105" t="s">
        <v>55</v>
      </c>
      <c r="D36" s="306">
        <v>50183</v>
      </c>
      <c r="E36" s="306">
        <v>9099</v>
      </c>
      <c r="F36" s="306">
        <v>-56090</v>
      </c>
      <c r="G36" s="306">
        <v>-26774</v>
      </c>
      <c r="H36" s="306">
        <v>-4000</v>
      </c>
      <c r="I36" s="366" t="s">
        <v>78</v>
      </c>
      <c r="J36" s="98"/>
    </row>
    <row r="37" spans="2:10" ht="15">
      <c r="B37" s="84"/>
      <c r="C37" s="105" t="s">
        <v>56</v>
      </c>
      <c r="D37" s="306">
        <v>8260</v>
      </c>
      <c r="E37" s="306">
        <v>740</v>
      </c>
      <c r="F37" s="306">
        <v>966</v>
      </c>
      <c r="G37" s="306">
        <v>5097</v>
      </c>
      <c r="H37" s="306">
        <v>0</v>
      </c>
      <c r="I37" s="366" t="s">
        <v>79</v>
      </c>
      <c r="J37" s="98"/>
    </row>
    <row r="38" spans="2:10" ht="15">
      <c r="B38" s="84"/>
      <c r="C38" s="105" t="s">
        <v>57</v>
      </c>
      <c r="D38" s="306">
        <v>32402</v>
      </c>
      <c r="E38" s="306">
        <v>-18546</v>
      </c>
      <c r="F38" s="306">
        <v>-47137</v>
      </c>
      <c r="G38" s="306">
        <v>-6347</v>
      </c>
      <c r="H38" s="306">
        <v>0</v>
      </c>
      <c r="I38" s="366" t="s">
        <v>89</v>
      </c>
      <c r="J38" s="98"/>
    </row>
    <row r="39" spans="2:10" ht="15">
      <c r="B39" s="84"/>
      <c r="C39" s="105" t="s">
        <v>61</v>
      </c>
      <c r="D39" s="306">
        <v>22309</v>
      </c>
      <c r="E39" s="306">
        <v>14677</v>
      </c>
      <c r="F39" s="306">
        <v>48165</v>
      </c>
      <c r="G39" s="306">
        <v>1177.3</v>
      </c>
      <c r="H39" s="306">
        <v>-8000</v>
      </c>
      <c r="I39" s="366" t="s">
        <v>90</v>
      </c>
      <c r="J39" s="98"/>
    </row>
    <row r="40" spans="2:10" ht="15">
      <c r="B40" s="84"/>
      <c r="C40" s="105" t="s">
        <v>62</v>
      </c>
      <c r="D40" s="306">
        <v>14731</v>
      </c>
      <c r="E40" s="306">
        <v>-11447</v>
      </c>
      <c r="F40" s="306">
        <v>-13290</v>
      </c>
      <c r="G40" s="306">
        <v>-2145.656969419395</v>
      </c>
      <c r="H40" s="306">
        <v>-2000</v>
      </c>
      <c r="I40" s="366" t="s">
        <v>91</v>
      </c>
      <c r="J40" s="98"/>
    </row>
    <row r="41" spans="2:10" ht="15">
      <c r="B41" s="84"/>
      <c r="C41" s="103"/>
      <c r="D41" s="292"/>
      <c r="E41" s="292"/>
      <c r="F41" s="292"/>
      <c r="G41" s="292"/>
      <c r="H41" s="287"/>
      <c r="I41" s="393"/>
      <c r="J41" s="98"/>
    </row>
    <row r="42" spans="2:10" ht="30">
      <c r="B42" s="84"/>
      <c r="C42" s="278" t="s">
        <v>63</v>
      </c>
      <c r="D42" s="357" t="s">
        <v>5</v>
      </c>
      <c r="E42" s="357" t="s">
        <v>5</v>
      </c>
      <c r="F42" s="357" t="s">
        <v>5</v>
      </c>
      <c r="G42" s="357" t="s">
        <v>5</v>
      </c>
      <c r="H42" s="357" t="s">
        <v>5</v>
      </c>
      <c r="I42" s="393"/>
      <c r="J42" s="98"/>
    </row>
    <row r="43" spans="2:10" ht="15">
      <c r="B43" s="84"/>
      <c r="C43" s="277" t="s">
        <v>64</v>
      </c>
      <c r="D43" s="357">
        <f>SUM(D44:D47)</f>
        <v>-48261</v>
      </c>
      <c r="E43" s="357">
        <f>SUM(E44:E47)</f>
        <v>43</v>
      </c>
      <c r="F43" s="357">
        <f>SUM(F44:F47)</f>
        <v>-44474</v>
      </c>
      <c r="G43" s="357">
        <f>SUM(G44:G47)</f>
        <v>56701.062499999956</v>
      </c>
      <c r="H43" s="357">
        <f>SUM(H44:H47)</f>
        <v>2109027.926561743</v>
      </c>
      <c r="I43" s="393"/>
      <c r="J43" s="98"/>
    </row>
    <row r="44" spans="2:10" ht="15">
      <c r="B44" s="84"/>
      <c r="C44" s="105" t="s">
        <v>55</v>
      </c>
      <c r="D44" s="306">
        <v>65970</v>
      </c>
      <c r="E44" s="306">
        <v>31954</v>
      </c>
      <c r="F44" s="306">
        <v>-24143</v>
      </c>
      <c r="G44" s="306">
        <v>64342.19999999991</v>
      </c>
      <c r="H44" s="306">
        <v>40004.8</v>
      </c>
      <c r="I44" s="366" t="s">
        <v>92</v>
      </c>
      <c r="J44" s="98"/>
    </row>
    <row r="45" spans="2:10" ht="15">
      <c r="B45" s="84"/>
      <c r="C45" s="105" t="s">
        <v>56</v>
      </c>
      <c r="D45" s="306">
        <v>0</v>
      </c>
      <c r="E45" s="306">
        <v>0</v>
      </c>
      <c r="F45" s="306">
        <v>0</v>
      </c>
      <c r="G45" s="306">
        <v>0</v>
      </c>
      <c r="H45" s="306">
        <v>2070873.0870000003</v>
      </c>
      <c r="I45" s="366" t="s">
        <v>242</v>
      </c>
      <c r="J45" s="98"/>
    </row>
    <row r="46" spans="2:10" ht="15">
      <c r="B46" s="84"/>
      <c r="C46" s="105" t="s">
        <v>57</v>
      </c>
      <c r="D46" s="306">
        <v>-120029</v>
      </c>
      <c r="E46" s="306">
        <v>-24475</v>
      </c>
      <c r="F46" s="306">
        <v>-22581</v>
      </c>
      <c r="G46" s="306">
        <v>-6808.25</v>
      </c>
      <c r="H46" s="306">
        <v>-1849.9604382569926</v>
      </c>
      <c r="I46" s="366" t="s">
        <v>243</v>
      </c>
      <c r="J46" s="98"/>
    </row>
    <row r="47" spans="2:10" ht="15">
      <c r="B47" s="84"/>
      <c r="C47" s="105" t="s">
        <v>61</v>
      </c>
      <c r="D47" s="306">
        <v>5798</v>
      </c>
      <c r="E47" s="306">
        <v>-7436</v>
      </c>
      <c r="F47" s="306">
        <v>2250</v>
      </c>
      <c r="G47" s="306">
        <v>-832.8874999999534</v>
      </c>
      <c r="H47" s="306">
        <v>2.9103830456733704E-11</v>
      </c>
      <c r="I47" s="366" t="s">
        <v>244</v>
      </c>
      <c r="J47" s="98"/>
    </row>
    <row r="48" spans="2:10" ht="15">
      <c r="B48" s="66"/>
      <c r="C48" s="105"/>
      <c r="D48" s="285"/>
      <c r="E48" s="286"/>
      <c r="F48" s="286"/>
      <c r="G48" s="286"/>
      <c r="H48" s="287"/>
      <c r="I48" s="393"/>
      <c r="J48" s="98"/>
    </row>
    <row r="49" spans="2:10" ht="15">
      <c r="B49" s="84"/>
      <c r="C49" s="277" t="s">
        <v>65</v>
      </c>
      <c r="D49" s="305">
        <f>SUM(D50:D58)</f>
        <v>-138639</v>
      </c>
      <c r="E49" s="305">
        <f>SUM(E50:E58)</f>
        <v>-109335</v>
      </c>
      <c r="F49" s="305">
        <f>SUM(F50:F58)</f>
        <v>-98332</v>
      </c>
      <c r="G49" s="305">
        <f>SUM(G50:G59)</f>
        <v>-168395.30000000002</v>
      </c>
      <c r="H49" s="361">
        <f>SUM(H50:H60)</f>
        <v>-131470.80000000002</v>
      </c>
      <c r="I49" s="393"/>
      <c r="J49" s="98"/>
    </row>
    <row r="50" spans="2:10" ht="15">
      <c r="B50" s="84"/>
      <c r="C50" s="264" t="s">
        <v>55</v>
      </c>
      <c r="D50" s="306">
        <v>-130793</v>
      </c>
      <c r="E50" s="306">
        <v>0</v>
      </c>
      <c r="F50" s="306">
        <v>-67360</v>
      </c>
      <c r="G50" s="306">
        <v>-156697</v>
      </c>
      <c r="H50" s="306">
        <v>-92418</v>
      </c>
      <c r="I50" s="366" t="s">
        <v>93</v>
      </c>
      <c r="J50" s="98"/>
    </row>
    <row r="51" spans="2:10" ht="25.5">
      <c r="B51" s="84"/>
      <c r="C51" s="105" t="s">
        <v>56</v>
      </c>
      <c r="D51" s="306">
        <v>67790</v>
      </c>
      <c r="E51" s="306">
        <v>0</v>
      </c>
      <c r="F51" s="306">
        <v>0</v>
      </c>
      <c r="G51" s="306">
        <v>0</v>
      </c>
      <c r="H51" s="306">
        <v>0</v>
      </c>
      <c r="I51" s="367" t="s">
        <v>94</v>
      </c>
      <c r="J51" s="98"/>
    </row>
    <row r="52" spans="2:10" s="263" customFormat="1" ht="15">
      <c r="B52" s="261"/>
      <c r="C52" s="105" t="s">
        <v>57</v>
      </c>
      <c r="D52" s="306">
        <v>-74023</v>
      </c>
      <c r="E52" s="306">
        <v>-6835</v>
      </c>
      <c r="F52" s="306">
        <v>-5128</v>
      </c>
      <c r="G52" s="306">
        <v>-4766.7</v>
      </c>
      <c r="H52" s="306">
        <v>-4211.1</v>
      </c>
      <c r="I52" s="366" t="s">
        <v>95</v>
      </c>
      <c r="J52" s="262"/>
    </row>
    <row r="53" spans="2:10" ht="15">
      <c r="B53" s="84"/>
      <c r="C53" s="105" t="s">
        <v>61</v>
      </c>
      <c r="D53" s="306">
        <v>-1613</v>
      </c>
      <c r="E53" s="306">
        <v>0</v>
      </c>
      <c r="F53" s="306">
        <v>0</v>
      </c>
      <c r="G53" s="306">
        <v>0</v>
      </c>
      <c r="H53" s="306">
        <v>0</v>
      </c>
      <c r="I53" s="366" t="s">
        <v>96</v>
      </c>
      <c r="J53" s="98"/>
    </row>
    <row r="54" spans="2:10" ht="25.5">
      <c r="B54" s="84"/>
      <c r="C54" s="105" t="s">
        <v>62</v>
      </c>
      <c r="D54" s="306">
        <v>0</v>
      </c>
      <c r="E54" s="306">
        <v>-102500</v>
      </c>
      <c r="F54" s="306">
        <v>0</v>
      </c>
      <c r="G54" s="306">
        <v>0</v>
      </c>
      <c r="H54" s="306">
        <v>0</v>
      </c>
      <c r="I54" s="367" t="s">
        <v>159</v>
      </c>
      <c r="J54" s="98"/>
    </row>
    <row r="55" spans="2:10" ht="15" customHeight="1">
      <c r="B55" s="84"/>
      <c r="C55" s="105" t="s">
        <v>162</v>
      </c>
      <c r="D55" s="306">
        <v>0</v>
      </c>
      <c r="E55" s="306">
        <v>0</v>
      </c>
      <c r="F55" s="306">
        <v>-4118</v>
      </c>
      <c r="G55" s="306">
        <v>0</v>
      </c>
      <c r="H55" s="306">
        <v>0</v>
      </c>
      <c r="I55" s="366" t="s">
        <v>234</v>
      </c>
      <c r="J55" s="98"/>
    </row>
    <row r="56" spans="2:10" ht="15">
      <c r="B56" s="84"/>
      <c r="C56" s="105" t="s">
        <v>163</v>
      </c>
      <c r="D56" s="306">
        <v>0</v>
      </c>
      <c r="E56" s="306">
        <v>0</v>
      </c>
      <c r="F56" s="306">
        <v>-18800</v>
      </c>
      <c r="G56" s="306">
        <v>18800</v>
      </c>
      <c r="H56" s="306">
        <v>0</v>
      </c>
      <c r="I56" s="366" t="s">
        <v>227</v>
      </c>
      <c r="J56" s="98"/>
    </row>
    <row r="57" spans="2:10" ht="15">
      <c r="B57" s="84"/>
      <c r="C57" s="105" t="s">
        <v>164</v>
      </c>
      <c r="D57" s="306">
        <v>0</v>
      </c>
      <c r="E57" s="306">
        <v>0</v>
      </c>
      <c r="F57" s="306">
        <v>-2926</v>
      </c>
      <c r="G57" s="306">
        <v>0</v>
      </c>
      <c r="H57" s="306">
        <v>0</v>
      </c>
      <c r="I57" s="367" t="s">
        <v>228</v>
      </c>
      <c r="J57" s="98"/>
    </row>
    <row r="58" spans="2:10" ht="15">
      <c r="B58" s="84"/>
      <c r="C58" s="105" t="s">
        <v>239</v>
      </c>
      <c r="D58" s="306">
        <v>0</v>
      </c>
      <c r="E58" s="306">
        <v>0</v>
      </c>
      <c r="F58" s="306">
        <v>0</v>
      </c>
      <c r="G58" s="306">
        <v>-7331.6</v>
      </c>
      <c r="H58" s="306">
        <v>0</v>
      </c>
      <c r="I58" s="366" t="s">
        <v>231</v>
      </c>
      <c r="J58" s="98"/>
    </row>
    <row r="59" spans="2:10" ht="15">
      <c r="B59" s="84"/>
      <c r="C59" s="105" t="s">
        <v>240</v>
      </c>
      <c r="D59" s="306">
        <v>0</v>
      </c>
      <c r="E59" s="306">
        <v>0</v>
      </c>
      <c r="F59" s="306">
        <v>0</v>
      </c>
      <c r="G59" s="306">
        <v>-18400</v>
      </c>
      <c r="H59" s="306">
        <v>-5700</v>
      </c>
      <c r="I59" s="366" t="s">
        <v>230</v>
      </c>
      <c r="J59" s="98"/>
    </row>
    <row r="60" spans="2:10" ht="15">
      <c r="B60" s="84"/>
      <c r="C60" s="105" t="s">
        <v>241</v>
      </c>
      <c r="D60" s="306">
        <v>0</v>
      </c>
      <c r="E60" s="306">
        <v>0</v>
      </c>
      <c r="F60" s="306">
        <v>0</v>
      </c>
      <c r="G60" s="306">
        <v>0</v>
      </c>
      <c r="H60" s="306">
        <v>-29141.7</v>
      </c>
      <c r="I60" s="366" t="s">
        <v>237</v>
      </c>
      <c r="J60" s="98"/>
    </row>
    <row r="61" spans="2:10" ht="15.75" thickBot="1">
      <c r="B61" s="84"/>
      <c r="C61" s="103"/>
      <c r="D61" s="290"/>
      <c r="E61" s="291"/>
      <c r="F61" s="291"/>
      <c r="G61" s="291"/>
      <c r="H61" s="294"/>
      <c r="I61" s="104"/>
      <c r="J61" s="98"/>
    </row>
    <row r="62" spans="2:10" ht="17.25" thickBot="1" thickTop="1">
      <c r="B62" s="84"/>
      <c r="C62" s="177" t="s">
        <v>66</v>
      </c>
      <c r="D62" s="311">
        <f>+D49+D43+D35+D28+D26+D8+D11</f>
        <v>-1422512</v>
      </c>
      <c r="E62" s="311">
        <f>+E49+E43+E35+E28+E26+E8+E11</f>
        <v>-923789</v>
      </c>
      <c r="F62" s="311">
        <f>+F49+F43+F35+F28+F26+F8+F11</f>
        <v>-974385</v>
      </c>
      <c r="G62" s="311">
        <f>+G49+G43+G35+G28+G26+G8+G11</f>
        <v>-925168.0667794206</v>
      </c>
      <c r="H62" s="365">
        <f>+H49+H43+H35+H28+H26+H8+H11</f>
        <v>699267.7119020605</v>
      </c>
      <c r="I62" s="110"/>
      <c r="J62" s="95"/>
    </row>
    <row r="63" spans="2:10" ht="16.5" thickTop="1">
      <c r="B63" s="84"/>
      <c r="C63" s="178" t="s">
        <v>67</v>
      </c>
      <c r="D63" s="1"/>
      <c r="E63" s="1"/>
      <c r="F63" s="1"/>
      <c r="G63" s="75"/>
      <c r="H63" s="1"/>
      <c r="I63" s="1"/>
      <c r="J63" s="98"/>
    </row>
    <row r="64" spans="2:10" ht="1.5" customHeight="1">
      <c r="B64" s="84"/>
      <c r="C64" s="111"/>
      <c r="D64" s="1"/>
      <c r="E64" s="1"/>
      <c r="F64" s="1"/>
      <c r="G64" s="1"/>
      <c r="H64" s="1"/>
      <c r="I64" s="1"/>
      <c r="J64" s="98"/>
    </row>
    <row r="65" spans="2:10" ht="15.75">
      <c r="B65" s="84"/>
      <c r="C65" s="67" t="s">
        <v>157</v>
      </c>
      <c r="D65" s="1"/>
      <c r="E65" s="1"/>
      <c r="F65" s="1"/>
      <c r="G65" s="1"/>
      <c r="H65" s="1"/>
      <c r="I65" s="1"/>
      <c r="J65" s="98"/>
    </row>
    <row r="66" spans="2:10" ht="15.75">
      <c r="B66" s="84"/>
      <c r="C66" s="112" t="s">
        <v>68</v>
      </c>
      <c r="D66" s="1"/>
      <c r="E66" s="1"/>
      <c r="F66" s="1"/>
      <c r="G66" s="1"/>
      <c r="H66" s="1"/>
      <c r="I66" s="1"/>
      <c r="J66" s="98"/>
    </row>
    <row r="67" spans="2:10" ht="3.75" customHeight="1" thickBot="1">
      <c r="B67" s="113"/>
      <c r="C67" s="114"/>
      <c r="D67" s="115"/>
      <c r="E67" s="115"/>
      <c r="F67" s="115"/>
      <c r="G67" s="115"/>
      <c r="H67" s="115"/>
      <c r="I67" s="115"/>
      <c r="J67" s="116"/>
    </row>
    <row r="68" spans="2:10" ht="15.75" thickTop="1">
      <c r="B68" s="76"/>
      <c r="C68" s="117"/>
      <c r="D68" s="2"/>
      <c r="E68" s="2"/>
      <c r="F68" s="2"/>
      <c r="G68" s="2"/>
      <c r="H68" s="2"/>
      <c r="I68" s="2"/>
      <c r="J68" s="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80" t="s">
        <v>153</v>
      </c>
      <c r="D1" s="3"/>
      <c r="E1" s="2"/>
      <c r="F1" s="2"/>
      <c r="G1" s="2"/>
      <c r="H1" s="2"/>
      <c r="I1" s="2"/>
      <c r="J1" s="2"/>
    </row>
    <row r="2" spans="2:10" ht="32.25" thickBot="1">
      <c r="B2" s="118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19"/>
      <c r="C3" s="80"/>
      <c r="D3" s="81"/>
      <c r="E3" s="82"/>
      <c r="F3" s="82"/>
      <c r="G3" s="82"/>
      <c r="H3" s="82"/>
      <c r="I3" s="82"/>
      <c r="J3" s="83"/>
    </row>
    <row r="4" spans="2:10" ht="15">
      <c r="B4" s="12"/>
      <c r="C4" s="169" t="s">
        <v>25</v>
      </c>
      <c r="D4" s="85"/>
      <c r="E4" s="86"/>
      <c r="F4" s="86" t="s">
        <v>75</v>
      </c>
      <c r="G4" s="86"/>
      <c r="H4" s="86"/>
      <c r="I4" s="120"/>
      <c r="J4" s="88"/>
    </row>
    <row r="5" spans="2:10" ht="15.75">
      <c r="B5" s="12"/>
      <c r="C5" s="169" t="s">
        <v>26</v>
      </c>
      <c r="D5" s="21">
        <v>2007</v>
      </c>
      <c r="E5" s="21">
        <v>2008</v>
      </c>
      <c r="F5" s="21">
        <v>2009</v>
      </c>
      <c r="G5" s="21">
        <v>2010</v>
      </c>
      <c r="H5" s="319">
        <v>2011</v>
      </c>
      <c r="I5" s="121"/>
      <c r="J5" s="88"/>
    </row>
    <row r="6" spans="2:10" ht="15.75">
      <c r="B6" s="12"/>
      <c r="C6" s="392" t="str">
        <f>Fedőlap!$E$13</f>
        <v>Dátum: 2011.04.07.</v>
      </c>
      <c r="D6" s="371"/>
      <c r="E6" s="371"/>
      <c r="F6" s="371"/>
      <c r="G6" s="371"/>
      <c r="H6" s="375"/>
      <c r="I6" s="91"/>
      <c r="J6" s="88"/>
    </row>
    <row r="7" spans="2:10" ht="16.5" thickBot="1">
      <c r="B7" s="12"/>
      <c r="C7" s="122"/>
      <c r="D7" s="93"/>
      <c r="E7" s="93"/>
      <c r="F7" s="93"/>
      <c r="G7" s="93"/>
      <c r="H7" s="320"/>
      <c r="I7" s="35"/>
      <c r="J7" s="88"/>
    </row>
    <row r="8" spans="2:10" ht="17.25" thickBot="1" thickTop="1">
      <c r="B8" s="12"/>
      <c r="C8" s="179" t="s">
        <v>69</v>
      </c>
      <c r="D8" s="124" t="s">
        <v>5</v>
      </c>
      <c r="E8" s="124" t="s">
        <v>5</v>
      </c>
      <c r="F8" s="124" t="s">
        <v>5</v>
      </c>
      <c r="G8" s="124" t="s">
        <v>5</v>
      </c>
      <c r="H8" s="417" t="s">
        <v>5</v>
      </c>
      <c r="I8" s="125"/>
      <c r="J8" s="95"/>
    </row>
    <row r="9" spans="2:10" ht="15.75" thickTop="1">
      <c r="B9" s="12"/>
      <c r="C9" s="318" t="s">
        <v>171</v>
      </c>
      <c r="D9" s="317" t="s">
        <v>5</v>
      </c>
      <c r="E9" s="317" t="s">
        <v>5</v>
      </c>
      <c r="F9" s="317" t="s">
        <v>5</v>
      </c>
      <c r="G9" s="317" t="s">
        <v>5</v>
      </c>
      <c r="H9" s="418" t="s">
        <v>5</v>
      </c>
      <c r="I9" s="282"/>
      <c r="J9" s="98"/>
    </row>
    <row r="10" spans="2:10" ht="15.75">
      <c r="B10" s="12"/>
      <c r="C10" s="96"/>
      <c r="D10" s="99"/>
      <c r="E10" s="100"/>
      <c r="F10" s="100"/>
      <c r="G10" s="100"/>
      <c r="H10" s="321"/>
      <c r="I10" s="102"/>
      <c r="J10" s="98"/>
    </row>
    <row r="11" spans="2:10" ht="15">
      <c r="B11" s="126"/>
      <c r="C11" s="175" t="s">
        <v>49</v>
      </c>
      <c r="D11" s="109" t="s">
        <v>5</v>
      </c>
      <c r="E11" s="109" t="s">
        <v>5</v>
      </c>
      <c r="F11" s="109" t="s">
        <v>5</v>
      </c>
      <c r="G11" s="109" t="s">
        <v>5</v>
      </c>
      <c r="H11" s="413" t="s">
        <v>5</v>
      </c>
      <c r="I11" s="104"/>
      <c r="J11" s="98"/>
    </row>
    <row r="12" spans="2:10" ht="15">
      <c r="B12" s="12"/>
      <c r="C12" s="103" t="s">
        <v>70</v>
      </c>
      <c r="D12" s="109" t="s">
        <v>5</v>
      </c>
      <c r="E12" s="109" t="s">
        <v>5</v>
      </c>
      <c r="F12" s="109" t="s">
        <v>5</v>
      </c>
      <c r="G12" s="109" t="s">
        <v>5</v>
      </c>
      <c r="H12" s="413" t="s">
        <v>5</v>
      </c>
      <c r="I12" s="104"/>
      <c r="J12" s="98"/>
    </row>
    <row r="13" spans="2:10" ht="15">
      <c r="B13" s="12"/>
      <c r="C13" s="103" t="s">
        <v>71</v>
      </c>
      <c r="D13" s="109" t="s">
        <v>5</v>
      </c>
      <c r="E13" s="109" t="s">
        <v>5</v>
      </c>
      <c r="F13" s="109" t="s">
        <v>5</v>
      </c>
      <c r="G13" s="109" t="s">
        <v>5</v>
      </c>
      <c r="H13" s="413" t="s">
        <v>5</v>
      </c>
      <c r="I13" s="104"/>
      <c r="J13" s="98"/>
    </row>
    <row r="14" spans="2:10" ht="15">
      <c r="B14" s="12"/>
      <c r="C14" s="103" t="s">
        <v>72</v>
      </c>
      <c r="D14" s="109" t="s">
        <v>5</v>
      </c>
      <c r="E14" s="109" t="s">
        <v>5</v>
      </c>
      <c r="F14" s="109" t="s">
        <v>5</v>
      </c>
      <c r="G14" s="109" t="s">
        <v>5</v>
      </c>
      <c r="H14" s="413" t="s">
        <v>5</v>
      </c>
      <c r="I14" s="104"/>
      <c r="J14" s="98"/>
    </row>
    <row r="15" spans="2:10" ht="15">
      <c r="B15" s="12"/>
      <c r="C15" s="276" t="s">
        <v>173</v>
      </c>
      <c r="D15" s="109"/>
      <c r="E15" s="109"/>
      <c r="F15" s="109"/>
      <c r="G15" s="109"/>
      <c r="H15" s="413"/>
      <c r="I15" s="104"/>
      <c r="J15" s="98"/>
    </row>
    <row r="16" spans="2:10" ht="15">
      <c r="B16" s="12"/>
      <c r="C16" s="105" t="s">
        <v>55</v>
      </c>
      <c r="D16" s="306"/>
      <c r="E16" s="306"/>
      <c r="F16" s="306"/>
      <c r="G16" s="306"/>
      <c r="H16" s="413"/>
      <c r="I16" s="358"/>
      <c r="J16" s="98"/>
    </row>
    <row r="17" spans="2:10" ht="15">
      <c r="B17" s="12"/>
      <c r="C17" s="105" t="s">
        <v>56</v>
      </c>
      <c r="D17" s="306"/>
      <c r="E17" s="306"/>
      <c r="F17" s="306"/>
      <c r="G17" s="306"/>
      <c r="H17" s="413"/>
      <c r="I17" s="358"/>
      <c r="J17" s="98"/>
    </row>
    <row r="18" spans="2:10" ht="15">
      <c r="B18" s="12"/>
      <c r="C18" s="127"/>
      <c r="D18" s="106"/>
      <c r="E18" s="107"/>
      <c r="F18" s="107"/>
      <c r="G18" s="107"/>
      <c r="H18" s="414"/>
      <c r="I18" s="104"/>
      <c r="J18" s="98"/>
    </row>
    <row r="19" spans="2:10" ht="15">
      <c r="B19" s="12"/>
      <c r="C19" s="103" t="s">
        <v>73</v>
      </c>
      <c r="D19" s="128" t="s">
        <v>5</v>
      </c>
      <c r="E19" s="128" t="s">
        <v>5</v>
      </c>
      <c r="F19" s="128" t="s">
        <v>5</v>
      </c>
      <c r="G19" s="128" t="s">
        <v>5</v>
      </c>
      <c r="H19" s="413" t="s">
        <v>5</v>
      </c>
      <c r="I19" s="104"/>
      <c r="J19" s="98"/>
    </row>
    <row r="20" spans="2:10" ht="15">
      <c r="B20" s="12"/>
      <c r="C20" s="105" t="s">
        <v>55</v>
      </c>
      <c r="D20" s="306"/>
      <c r="E20" s="306"/>
      <c r="F20" s="306"/>
      <c r="G20" s="306"/>
      <c r="H20" s="413"/>
      <c r="I20" s="358"/>
      <c r="J20" s="98"/>
    </row>
    <row r="21" spans="2:10" ht="15">
      <c r="B21" s="12"/>
      <c r="C21" s="105" t="s">
        <v>56</v>
      </c>
      <c r="D21" s="306"/>
      <c r="E21" s="306"/>
      <c r="F21" s="306"/>
      <c r="G21" s="306"/>
      <c r="H21" s="413"/>
      <c r="I21" s="358"/>
      <c r="J21" s="98"/>
    </row>
    <row r="22" spans="2:10" ht="15">
      <c r="B22" s="12"/>
      <c r="C22" s="127"/>
      <c r="D22" s="106"/>
      <c r="E22" s="107"/>
      <c r="F22" s="107"/>
      <c r="G22" s="107"/>
      <c r="H22" s="414"/>
      <c r="I22" s="104"/>
      <c r="J22" s="98"/>
    </row>
    <row r="23" spans="2:10" ht="15">
      <c r="B23" s="126"/>
      <c r="C23" s="176" t="s">
        <v>58</v>
      </c>
      <c r="D23" s="128" t="s">
        <v>5</v>
      </c>
      <c r="E23" s="128" t="s">
        <v>5</v>
      </c>
      <c r="F23" s="128" t="s">
        <v>5</v>
      </c>
      <c r="G23" s="128" t="s">
        <v>5</v>
      </c>
      <c r="H23" s="413" t="s">
        <v>5</v>
      </c>
      <c r="I23" s="104"/>
      <c r="J23" s="98"/>
    </row>
    <row r="24" spans="2:10" ht="15">
      <c r="B24" s="12"/>
      <c r="C24" s="127"/>
      <c r="D24" s="106"/>
      <c r="E24" s="107"/>
      <c r="F24" s="107"/>
      <c r="G24" s="107"/>
      <c r="H24" s="414"/>
      <c r="I24" s="104"/>
      <c r="J24" s="98"/>
    </row>
    <row r="25" spans="2:10" ht="15">
      <c r="B25" s="126"/>
      <c r="C25" s="176" t="s">
        <v>59</v>
      </c>
      <c r="D25" s="128" t="s">
        <v>5</v>
      </c>
      <c r="E25" s="128" t="s">
        <v>5</v>
      </c>
      <c r="F25" s="128" t="s">
        <v>5</v>
      </c>
      <c r="G25" s="128" t="s">
        <v>5</v>
      </c>
      <c r="H25" s="413" t="s">
        <v>5</v>
      </c>
      <c r="I25" s="104"/>
      <c r="J25" s="98"/>
    </row>
    <row r="26" spans="2:10" ht="15">
      <c r="B26" s="126"/>
      <c r="C26" s="105" t="s">
        <v>55</v>
      </c>
      <c r="D26" s="306"/>
      <c r="E26" s="306"/>
      <c r="F26" s="306"/>
      <c r="G26" s="306"/>
      <c r="H26" s="413"/>
      <c r="I26" s="358"/>
      <c r="J26" s="98"/>
    </row>
    <row r="27" spans="2:10" ht="15">
      <c r="B27" s="126"/>
      <c r="C27" s="105" t="s">
        <v>56</v>
      </c>
      <c r="D27" s="306"/>
      <c r="E27" s="306"/>
      <c r="F27" s="306"/>
      <c r="G27" s="306"/>
      <c r="H27" s="413"/>
      <c r="I27" s="358"/>
      <c r="J27" s="98"/>
    </row>
    <row r="28" spans="2:10" ht="15">
      <c r="B28" s="126"/>
      <c r="C28" s="176" t="s">
        <v>60</v>
      </c>
      <c r="D28" s="128" t="s">
        <v>5</v>
      </c>
      <c r="E28" s="128" t="s">
        <v>5</v>
      </c>
      <c r="F28" s="128" t="s">
        <v>5</v>
      </c>
      <c r="G28" s="128" t="s">
        <v>5</v>
      </c>
      <c r="H28" s="413" t="s">
        <v>5</v>
      </c>
      <c r="I28" s="104"/>
      <c r="J28" s="98"/>
    </row>
    <row r="29" spans="2:10" ht="15">
      <c r="B29" s="126"/>
      <c r="C29" s="105" t="s">
        <v>55</v>
      </c>
      <c r="D29" s="306"/>
      <c r="E29" s="306"/>
      <c r="F29" s="306"/>
      <c r="G29" s="306"/>
      <c r="H29" s="413"/>
      <c r="I29" s="358"/>
      <c r="J29" s="98"/>
    </row>
    <row r="30" spans="2:10" ht="15">
      <c r="B30" s="126"/>
      <c r="C30" s="105" t="s">
        <v>56</v>
      </c>
      <c r="D30" s="306"/>
      <c r="E30" s="306"/>
      <c r="F30" s="306"/>
      <c r="G30" s="306"/>
      <c r="H30" s="413"/>
      <c r="I30" s="358"/>
      <c r="J30" s="98"/>
    </row>
    <row r="31" spans="2:10" ht="15">
      <c r="B31" s="126"/>
      <c r="C31" s="103"/>
      <c r="D31" s="106"/>
      <c r="E31" s="107"/>
      <c r="F31" s="107"/>
      <c r="G31" s="107"/>
      <c r="H31" s="414"/>
      <c r="I31" s="104"/>
      <c r="J31" s="98"/>
    </row>
    <row r="32" spans="2:10" ht="30">
      <c r="B32" s="126"/>
      <c r="C32" s="278" t="s">
        <v>174</v>
      </c>
      <c r="D32" s="128" t="s">
        <v>5</v>
      </c>
      <c r="E32" s="128" t="s">
        <v>5</v>
      </c>
      <c r="F32" s="128" t="s">
        <v>5</v>
      </c>
      <c r="G32" s="128" t="s">
        <v>5</v>
      </c>
      <c r="H32" s="413" t="s">
        <v>5</v>
      </c>
      <c r="I32" s="104"/>
      <c r="J32" s="98"/>
    </row>
    <row r="33" spans="2:10" ht="30">
      <c r="B33" s="126"/>
      <c r="C33" s="278" t="s">
        <v>175</v>
      </c>
      <c r="D33" s="128" t="s">
        <v>5</v>
      </c>
      <c r="E33" s="128" t="s">
        <v>5</v>
      </c>
      <c r="F33" s="128" t="s">
        <v>5</v>
      </c>
      <c r="G33" s="128" t="s">
        <v>5</v>
      </c>
      <c r="H33" s="413" t="s">
        <v>5</v>
      </c>
      <c r="I33" s="104"/>
      <c r="J33" s="98"/>
    </row>
    <row r="34" spans="2:10" ht="15">
      <c r="B34" s="126"/>
      <c r="C34" s="105" t="s">
        <v>55</v>
      </c>
      <c r="D34" s="306"/>
      <c r="E34" s="306"/>
      <c r="F34" s="306"/>
      <c r="G34" s="306"/>
      <c r="H34" s="413"/>
      <c r="I34" s="358"/>
      <c r="J34" s="98"/>
    </row>
    <row r="35" spans="2:10" ht="15">
      <c r="B35" s="126"/>
      <c r="C35" s="105" t="s">
        <v>56</v>
      </c>
      <c r="D35" s="306"/>
      <c r="E35" s="306"/>
      <c r="F35" s="306"/>
      <c r="G35" s="306"/>
      <c r="H35" s="413"/>
      <c r="I35" s="358"/>
      <c r="J35" s="98"/>
    </row>
    <row r="36" spans="2:10" ht="15">
      <c r="B36" s="12"/>
      <c r="C36" s="103"/>
      <c r="D36" s="106"/>
      <c r="E36" s="107"/>
      <c r="F36" s="107"/>
      <c r="G36" s="107"/>
      <c r="H36" s="414"/>
      <c r="I36" s="104"/>
      <c r="J36" s="98"/>
    </row>
    <row r="37" spans="2:10" ht="15">
      <c r="B37" s="12"/>
      <c r="C37" s="176" t="s">
        <v>65</v>
      </c>
      <c r="D37" s="128" t="s">
        <v>5</v>
      </c>
      <c r="E37" s="128" t="s">
        <v>5</v>
      </c>
      <c r="F37" s="128" t="s">
        <v>5</v>
      </c>
      <c r="G37" s="128" t="s">
        <v>5</v>
      </c>
      <c r="H37" s="413" t="s">
        <v>5</v>
      </c>
      <c r="I37" s="104"/>
      <c r="J37" s="98"/>
    </row>
    <row r="38" spans="2:10" ht="15">
      <c r="B38" s="12"/>
      <c r="C38" s="105" t="s">
        <v>55</v>
      </c>
      <c r="D38" s="306"/>
      <c r="E38" s="306"/>
      <c r="F38" s="306"/>
      <c r="G38" s="306"/>
      <c r="H38" s="413"/>
      <c r="I38" s="358"/>
      <c r="J38" s="98"/>
    </row>
    <row r="39" spans="2:10" ht="15">
      <c r="B39" s="12"/>
      <c r="C39" s="105" t="s">
        <v>56</v>
      </c>
      <c r="D39" s="306"/>
      <c r="E39" s="306"/>
      <c r="F39" s="306"/>
      <c r="G39" s="306"/>
      <c r="H39" s="413"/>
      <c r="I39" s="358"/>
      <c r="J39" s="98"/>
    </row>
    <row r="40" spans="2:10" ht="15">
      <c r="B40" s="12"/>
      <c r="C40" s="105" t="s">
        <v>57</v>
      </c>
      <c r="D40" s="306"/>
      <c r="E40" s="306"/>
      <c r="F40" s="306"/>
      <c r="G40" s="306"/>
      <c r="H40" s="413"/>
      <c r="I40" s="358"/>
      <c r="J40" s="98"/>
    </row>
    <row r="41" spans="2:10" ht="15.75" thickBot="1">
      <c r="B41" s="12"/>
      <c r="C41" s="103"/>
      <c r="D41" s="99"/>
      <c r="E41" s="100"/>
      <c r="F41" s="100"/>
      <c r="G41" s="100"/>
      <c r="H41" s="415"/>
      <c r="I41" s="104"/>
      <c r="J41" s="98"/>
    </row>
    <row r="42" spans="2:10" ht="17.25" thickBot="1" thickTop="1">
      <c r="B42" s="12"/>
      <c r="C42" s="177" t="s">
        <v>74</v>
      </c>
      <c r="D42" s="350" t="s">
        <v>5</v>
      </c>
      <c r="E42" s="350" t="s">
        <v>5</v>
      </c>
      <c r="F42" s="350" t="s">
        <v>5</v>
      </c>
      <c r="G42" s="350" t="s">
        <v>5</v>
      </c>
      <c r="H42" s="416" t="s">
        <v>5</v>
      </c>
      <c r="I42" s="110"/>
      <c r="J42" s="95"/>
    </row>
    <row r="43" spans="2:10" ht="16.5" thickTop="1">
      <c r="B43" s="12"/>
      <c r="C43" s="178" t="s">
        <v>67</v>
      </c>
      <c r="D43" s="47"/>
      <c r="E43" s="129"/>
      <c r="F43" s="129"/>
      <c r="G43" s="108"/>
      <c r="H43" s="108"/>
      <c r="I43" s="129"/>
      <c r="J43" s="98"/>
    </row>
    <row r="44" spans="2:10" ht="15.75">
      <c r="B44" s="12"/>
      <c r="C44" s="130"/>
      <c r="D44" s="131"/>
      <c r="E44" s="129"/>
      <c r="F44" s="129"/>
      <c r="G44" s="129"/>
      <c r="H44" s="129"/>
      <c r="I44" s="129"/>
      <c r="J44" s="98"/>
    </row>
    <row r="45" spans="2:10" ht="15.75">
      <c r="B45" s="12"/>
      <c r="C45" s="67" t="s">
        <v>176</v>
      </c>
      <c r="D45" s="33"/>
      <c r="E45" s="129"/>
      <c r="F45" s="129"/>
      <c r="G45" s="129"/>
      <c r="H45" s="129"/>
      <c r="I45" s="129"/>
      <c r="J45" s="98"/>
    </row>
    <row r="46" spans="2:10" ht="15.75">
      <c r="B46" s="12"/>
      <c r="C46" s="112" t="s">
        <v>68</v>
      </c>
      <c r="D46" s="33"/>
      <c r="E46" s="129"/>
      <c r="F46" s="129"/>
      <c r="G46" s="129"/>
      <c r="H46" s="129"/>
      <c r="I46" s="129"/>
      <c r="J46" s="98"/>
    </row>
    <row r="47" spans="2:10" ht="15.75" thickBot="1">
      <c r="B47" s="132"/>
      <c r="C47" s="114"/>
      <c r="D47" s="115"/>
      <c r="E47" s="115"/>
      <c r="F47" s="115"/>
      <c r="G47" s="115"/>
      <c r="H47" s="115"/>
      <c r="I47" s="115"/>
      <c r="J47" s="116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80" t="s">
        <v>152</v>
      </c>
      <c r="D1" s="3"/>
      <c r="E1" s="2"/>
      <c r="F1" s="2"/>
      <c r="G1" s="2"/>
      <c r="H1" s="2"/>
      <c r="I1" s="2"/>
      <c r="J1" s="2"/>
    </row>
    <row r="2" spans="2:10" ht="32.25" thickBot="1">
      <c r="B2" s="118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19"/>
      <c r="C3" s="80"/>
      <c r="D3" s="81"/>
      <c r="E3" s="82"/>
      <c r="F3" s="82"/>
      <c r="G3" s="82"/>
      <c r="H3" s="82"/>
      <c r="I3" s="82"/>
      <c r="J3" s="83"/>
    </row>
    <row r="4" spans="2:10" ht="15">
      <c r="B4" s="12"/>
      <c r="C4" s="169" t="s">
        <v>25</v>
      </c>
      <c r="D4" s="85"/>
      <c r="E4" s="86"/>
      <c r="F4" s="86" t="s">
        <v>75</v>
      </c>
      <c r="G4" s="86"/>
      <c r="H4" s="86"/>
      <c r="I4" s="120"/>
      <c r="J4" s="88"/>
    </row>
    <row r="5" spans="2:10" ht="15.75">
      <c r="B5" s="12"/>
      <c r="C5" s="169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121"/>
      <c r="J5" s="88"/>
    </row>
    <row r="6" spans="2:10" ht="15.75">
      <c r="B6" s="12"/>
      <c r="C6" s="392" t="str">
        <f>Fedőlap!$E$13</f>
        <v>Dátum: 2011.04.07.</v>
      </c>
      <c r="D6" s="371"/>
      <c r="E6" s="371"/>
      <c r="F6" s="371"/>
      <c r="G6" s="371"/>
      <c r="H6" s="371"/>
      <c r="I6" s="91"/>
      <c r="J6" s="88"/>
    </row>
    <row r="7" spans="2:10" ht="16.5" thickBot="1">
      <c r="B7" s="12"/>
      <c r="C7" s="122"/>
      <c r="D7" s="93"/>
      <c r="E7" s="93"/>
      <c r="F7" s="93"/>
      <c r="G7" s="93"/>
      <c r="H7" s="123"/>
      <c r="I7" s="35"/>
      <c r="J7" s="88"/>
    </row>
    <row r="8" spans="2:10" ht="17.25" thickBot="1" thickTop="1">
      <c r="B8" s="12"/>
      <c r="C8" s="179" t="s">
        <v>76</v>
      </c>
      <c r="D8" s="303">
        <v>-53858</v>
      </c>
      <c r="E8" s="303">
        <v>15566</v>
      </c>
      <c r="F8" s="303">
        <v>-82537</v>
      </c>
      <c r="G8" s="303">
        <v>-247336.46900000004</v>
      </c>
      <c r="H8" s="376">
        <v>-150000</v>
      </c>
      <c r="I8" s="125"/>
      <c r="J8" s="95"/>
    </row>
    <row r="9" spans="2:10" ht="16.5" thickTop="1">
      <c r="B9" s="12"/>
      <c r="C9" s="172" t="s">
        <v>171</v>
      </c>
      <c r="D9" s="317" t="s">
        <v>172</v>
      </c>
      <c r="E9" s="317" t="s">
        <v>172</v>
      </c>
      <c r="F9" s="317" t="s">
        <v>172</v>
      </c>
      <c r="G9" s="317" t="s">
        <v>172</v>
      </c>
      <c r="H9" s="369" t="s">
        <v>172</v>
      </c>
      <c r="I9" s="282"/>
      <c r="J9" s="98"/>
    </row>
    <row r="10" spans="2:10" ht="15.75">
      <c r="B10" s="12"/>
      <c r="C10" s="96"/>
      <c r="D10" s="285"/>
      <c r="E10" s="286"/>
      <c r="F10" s="286"/>
      <c r="G10" s="291"/>
      <c r="H10" s="293"/>
      <c r="I10" s="102"/>
      <c r="J10" s="98"/>
    </row>
    <row r="11" spans="2:10" ht="15">
      <c r="B11" s="126"/>
      <c r="C11" s="175" t="s">
        <v>49</v>
      </c>
      <c r="D11" s="304">
        <f>SUM(D12:D14)</f>
        <v>-25311</v>
      </c>
      <c r="E11" s="304">
        <f>SUM(E12:E14)</f>
        <v>-16580</v>
      </c>
      <c r="F11" s="304">
        <f>SUM(F12:F14)</f>
        <v>3176</v>
      </c>
      <c r="G11" s="304">
        <f>SUM(G12:G14)</f>
        <v>7034.3780000000015</v>
      </c>
      <c r="H11" s="378">
        <f>SUM(H12:H14)</f>
        <v>12100</v>
      </c>
      <c r="I11" s="104"/>
      <c r="J11" s="98"/>
    </row>
    <row r="12" spans="2:10" ht="15">
      <c r="B12" s="12"/>
      <c r="C12" s="103" t="s">
        <v>70</v>
      </c>
      <c r="D12" s="305">
        <v>-6547</v>
      </c>
      <c r="E12" s="305">
        <v>-7434</v>
      </c>
      <c r="F12" s="305">
        <v>-4609</v>
      </c>
      <c r="G12" s="305">
        <v>-4176.3589999999995</v>
      </c>
      <c r="H12" s="378">
        <v>1200</v>
      </c>
      <c r="I12" s="104"/>
      <c r="J12" s="98"/>
    </row>
    <row r="13" spans="2:10" ht="15">
      <c r="B13" s="12"/>
      <c r="C13" s="103" t="s">
        <v>71</v>
      </c>
      <c r="D13" s="305">
        <v>-18207</v>
      </c>
      <c r="E13" s="305">
        <v>-16270</v>
      </c>
      <c r="F13" s="305">
        <v>7212</v>
      </c>
      <c r="G13" s="305">
        <v>11210.737000000001</v>
      </c>
      <c r="H13" s="378">
        <v>10900</v>
      </c>
      <c r="I13" s="104"/>
      <c r="J13" s="98"/>
    </row>
    <row r="14" spans="2:10" ht="15">
      <c r="B14" s="12"/>
      <c r="C14" s="103" t="s">
        <v>72</v>
      </c>
      <c r="D14" s="305">
        <v>-557</v>
      </c>
      <c r="E14" s="305">
        <v>7124</v>
      </c>
      <c r="F14" s="305">
        <v>573</v>
      </c>
      <c r="G14" s="305" t="s">
        <v>246</v>
      </c>
      <c r="H14" s="378">
        <v>0</v>
      </c>
      <c r="I14" s="104"/>
      <c r="J14" s="98"/>
    </row>
    <row r="15" spans="2:10" ht="15">
      <c r="B15" s="12"/>
      <c r="C15" s="276" t="s">
        <v>173</v>
      </c>
      <c r="D15" s="305" t="s">
        <v>246</v>
      </c>
      <c r="E15" s="305" t="s">
        <v>246</v>
      </c>
      <c r="F15" s="305" t="s">
        <v>246</v>
      </c>
      <c r="G15" s="305" t="s">
        <v>246</v>
      </c>
      <c r="H15" s="378" t="s">
        <v>246</v>
      </c>
      <c r="I15" s="104"/>
      <c r="J15" s="98"/>
    </row>
    <row r="16" spans="2:10" ht="15">
      <c r="B16" s="12"/>
      <c r="C16" s="105" t="s">
        <v>55</v>
      </c>
      <c r="D16" s="306"/>
      <c r="E16" s="306"/>
      <c r="F16" s="306"/>
      <c r="G16" s="306"/>
      <c r="H16" s="378"/>
      <c r="I16" s="377"/>
      <c r="J16" s="98"/>
    </row>
    <row r="17" spans="2:10" ht="15">
      <c r="B17" s="12"/>
      <c r="C17" s="105" t="s">
        <v>56</v>
      </c>
      <c r="D17" s="312"/>
      <c r="E17" s="312"/>
      <c r="F17" s="312"/>
      <c r="G17" s="312"/>
      <c r="H17" s="333"/>
      <c r="I17" s="377"/>
      <c r="J17" s="98"/>
    </row>
    <row r="18" spans="2:10" ht="15">
      <c r="B18" s="12"/>
      <c r="C18" s="127"/>
      <c r="D18" s="290"/>
      <c r="E18" s="291"/>
      <c r="F18" s="291"/>
      <c r="G18" s="291"/>
      <c r="H18" s="294"/>
      <c r="I18" s="104"/>
      <c r="J18" s="98"/>
    </row>
    <row r="19" spans="2:10" ht="15">
      <c r="B19" s="12"/>
      <c r="C19" s="103" t="s">
        <v>73</v>
      </c>
      <c r="D19" s="284" t="s">
        <v>5</v>
      </c>
      <c r="E19" s="284" t="s">
        <v>5</v>
      </c>
      <c r="F19" s="284" t="s">
        <v>5</v>
      </c>
      <c r="G19" s="284" t="s">
        <v>5</v>
      </c>
      <c r="H19" s="379" t="s">
        <v>5</v>
      </c>
      <c r="I19" s="104"/>
      <c r="J19" s="98"/>
    </row>
    <row r="20" spans="2:10" ht="15">
      <c r="B20" s="126"/>
      <c r="C20" s="105" t="s">
        <v>55</v>
      </c>
      <c r="D20" s="306"/>
      <c r="E20" s="306"/>
      <c r="F20" s="306"/>
      <c r="G20" s="306"/>
      <c r="H20" s="378"/>
      <c r="I20" s="377"/>
      <c r="J20" s="98"/>
    </row>
    <row r="21" spans="2:10" ht="15">
      <c r="B21" s="126"/>
      <c r="C21" s="105" t="s">
        <v>56</v>
      </c>
      <c r="D21" s="312"/>
      <c r="E21" s="312"/>
      <c r="F21" s="312"/>
      <c r="G21" s="312"/>
      <c r="H21" s="333"/>
      <c r="I21" s="377"/>
      <c r="J21" s="98"/>
    </row>
    <row r="22" spans="2:10" ht="15">
      <c r="B22" s="126"/>
      <c r="C22" s="127"/>
      <c r="D22" s="290"/>
      <c r="E22" s="291"/>
      <c r="F22" s="291"/>
      <c r="G22" s="291"/>
      <c r="H22" s="294"/>
      <c r="I22" s="104"/>
      <c r="J22" s="98"/>
    </row>
    <row r="23" spans="2:10" ht="15">
      <c r="B23" s="126"/>
      <c r="C23" s="176" t="s">
        <v>58</v>
      </c>
      <c r="D23" s="305">
        <v>-860</v>
      </c>
      <c r="E23" s="305">
        <v>-1795</v>
      </c>
      <c r="F23" s="305">
        <v>0</v>
      </c>
      <c r="G23" s="305">
        <v>-1200</v>
      </c>
      <c r="H23" s="378">
        <v>0</v>
      </c>
      <c r="I23" s="104"/>
      <c r="J23" s="98"/>
    </row>
    <row r="24" spans="2:10" ht="15">
      <c r="B24" s="126"/>
      <c r="C24" s="127"/>
      <c r="D24" s="290"/>
      <c r="E24" s="291"/>
      <c r="F24" s="291"/>
      <c r="G24" s="291"/>
      <c r="H24" s="294"/>
      <c r="I24" s="104"/>
      <c r="J24" s="98"/>
    </row>
    <row r="25" spans="2:10" ht="15">
      <c r="B25" s="126"/>
      <c r="C25" s="176" t="s">
        <v>59</v>
      </c>
      <c r="D25" s="305">
        <f>+D26+D27</f>
        <v>903</v>
      </c>
      <c r="E25" s="305">
        <f>+E26+E27</f>
        <v>826</v>
      </c>
      <c r="F25" s="305">
        <f>+F26+F27</f>
        <v>-674</v>
      </c>
      <c r="G25" s="305">
        <f>+G26+G27</f>
        <v>3714</v>
      </c>
      <c r="H25" s="378">
        <f>+H26+H27</f>
        <v>5000</v>
      </c>
      <c r="I25" s="104"/>
      <c r="J25" s="98"/>
    </row>
    <row r="26" spans="2:10" ht="15">
      <c r="B26" s="126"/>
      <c r="C26" s="105" t="s">
        <v>55</v>
      </c>
      <c r="D26" s="306">
        <v>903</v>
      </c>
      <c r="E26" s="306">
        <v>826</v>
      </c>
      <c r="F26" s="306">
        <v>-674</v>
      </c>
      <c r="G26" s="306">
        <v>3714</v>
      </c>
      <c r="H26" s="378">
        <v>5000</v>
      </c>
      <c r="I26" s="394" t="s">
        <v>84</v>
      </c>
      <c r="J26" s="98"/>
    </row>
    <row r="27" spans="2:10" ht="15">
      <c r="B27" s="126"/>
      <c r="C27" s="105" t="s">
        <v>56</v>
      </c>
      <c r="D27" s="306">
        <v>0</v>
      </c>
      <c r="E27" s="306">
        <v>0</v>
      </c>
      <c r="F27" s="306">
        <v>0</v>
      </c>
      <c r="G27" s="306">
        <v>0</v>
      </c>
      <c r="H27" s="378">
        <v>0</v>
      </c>
      <c r="I27" s="394"/>
      <c r="J27" s="98"/>
    </row>
    <row r="28" spans="2:10" ht="15">
      <c r="B28" s="12"/>
      <c r="C28" s="176" t="s">
        <v>60</v>
      </c>
      <c r="D28" s="305">
        <v>54051</v>
      </c>
      <c r="E28" s="305">
        <v>16088</v>
      </c>
      <c r="F28" s="305">
        <v>-26507</v>
      </c>
      <c r="G28" s="305">
        <v>-6696.606298421109</v>
      </c>
      <c r="H28" s="378">
        <v>-5000</v>
      </c>
      <c r="I28" s="396"/>
      <c r="J28" s="98"/>
    </row>
    <row r="29" spans="2:10" ht="15">
      <c r="B29" s="12"/>
      <c r="C29" s="105" t="s">
        <v>55</v>
      </c>
      <c r="D29" s="306">
        <v>4603</v>
      </c>
      <c r="E29" s="306">
        <v>7346</v>
      </c>
      <c r="F29" s="306">
        <v>-16444</v>
      </c>
      <c r="G29" s="306">
        <v>-6842</v>
      </c>
      <c r="H29" s="378">
        <v>-2000</v>
      </c>
      <c r="I29" s="394" t="s">
        <v>165</v>
      </c>
      <c r="J29" s="98"/>
    </row>
    <row r="30" spans="2:10" ht="15">
      <c r="B30" s="12"/>
      <c r="C30" s="105" t="s">
        <v>56</v>
      </c>
      <c r="D30" s="306">
        <v>43202</v>
      </c>
      <c r="E30" s="306">
        <v>33021</v>
      </c>
      <c r="F30" s="306">
        <v>-4944</v>
      </c>
      <c r="G30" s="306">
        <v>14</v>
      </c>
      <c r="H30" s="378">
        <v>0</v>
      </c>
      <c r="I30" s="394" t="s">
        <v>79</v>
      </c>
      <c r="J30" s="98"/>
    </row>
    <row r="31" spans="2:10" ht="15">
      <c r="B31" s="126"/>
      <c r="C31" s="103"/>
      <c r="D31" s="290"/>
      <c r="E31" s="291"/>
      <c r="F31" s="291"/>
      <c r="G31" s="291"/>
      <c r="H31" s="294"/>
      <c r="I31" s="104"/>
      <c r="J31" s="98"/>
    </row>
    <row r="32" spans="2:10" ht="15" customHeight="1">
      <c r="B32" s="126"/>
      <c r="C32" s="278" t="s">
        <v>177</v>
      </c>
      <c r="D32" s="305" t="s">
        <v>5</v>
      </c>
      <c r="E32" s="305" t="s">
        <v>5</v>
      </c>
      <c r="F32" s="305" t="s">
        <v>5</v>
      </c>
      <c r="G32" s="305" t="s">
        <v>5</v>
      </c>
      <c r="H32" s="378" t="s">
        <v>5</v>
      </c>
      <c r="I32" s="104"/>
      <c r="J32" s="98"/>
    </row>
    <row r="33" spans="2:10" ht="15" customHeight="1">
      <c r="B33" s="12"/>
      <c r="C33" s="278" t="s">
        <v>178</v>
      </c>
      <c r="D33" s="305">
        <f>D34</f>
        <v>-297</v>
      </c>
      <c r="E33" s="305">
        <f>E34+E35</f>
        <v>-1561</v>
      </c>
      <c r="F33" s="305">
        <f>F34+F35</f>
        <v>-3371</v>
      </c>
      <c r="G33" s="305">
        <f>G34+G35</f>
        <v>-2035.1445000000015</v>
      </c>
      <c r="H33" s="378">
        <f>H34+H35</f>
        <v>-152.39018874999988</v>
      </c>
      <c r="I33" s="104"/>
      <c r="J33" s="98"/>
    </row>
    <row r="34" spans="2:10" ht="15">
      <c r="B34" s="126"/>
      <c r="C34" s="105" t="s">
        <v>55</v>
      </c>
      <c r="D34" s="306">
        <v>-297</v>
      </c>
      <c r="E34" s="306">
        <v>117</v>
      </c>
      <c r="F34" s="306">
        <v>-197</v>
      </c>
      <c r="G34" s="306">
        <v>-153.725</v>
      </c>
      <c r="H34" s="370">
        <v>-152.39018874999988</v>
      </c>
      <c r="I34" s="366" t="s">
        <v>160</v>
      </c>
      <c r="J34" s="98"/>
    </row>
    <row r="35" spans="2:10" ht="15">
      <c r="B35" s="126"/>
      <c r="C35" s="105" t="s">
        <v>56</v>
      </c>
      <c r="D35" s="306" t="s">
        <v>5</v>
      </c>
      <c r="E35" s="306">
        <v>-1678</v>
      </c>
      <c r="F35" s="306">
        <v>-3174</v>
      </c>
      <c r="G35" s="306">
        <v>-1881.4195000000018</v>
      </c>
      <c r="H35" s="370">
        <v>0</v>
      </c>
      <c r="I35" s="366" t="s">
        <v>166</v>
      </c>
      <c r="J35" s="98"/>
    </row>
    <row r="36" spans="2:10" ht="15">
      <c r="B36" s="133"/>
      <c r="C36" s="103"/>
      <c r="D36" s="290"/>
      <c r="E36" s="291"/>
      <c r="F36" s="291"/>
      <c r="G36" s="291"/>
      <c r="H36" s="294"/>
      <c r="I36" s="393"/>
      <c r="J36" s="98"/>
    </row>
    <row r="37" spans="2:10" ht="15">
      <c r="B37" s="12"/>
      <c r="C37" s="176" t="s">
        <v>65</v>
      </c>
      <c r="D37" s="305">
        <f>+D38+D39+D40</f>
        <v>-3389</v>
      </c>
      <c r="E37" s="305">
        <f>+E38+E39+E40</f>
        <v>5801</v>
      </c>
      <c r="F37" s="305">
        <f>+F38+F39+F40</f>
        <v>5963</v>
      </c>
      <c r="G37" s="305">
        <f>+G38+G39+G40</f>
        <v>3975.25</v>
      </c>
      <c r="H37" s="378">
        <f>+H38+H39+H40</f>
        <v>0</v>
      </c>
      <c r="I37" s="393"/>
      <c r="J37" s="98"/>
    </row>
    <row r="38" spans="2:10" ht="15">
      <c r="B38" s="12"/>
      <c r="C38" s="105" t="s">
        <v>55</v>
      </c>
      <c r="D38" s="306">
        <v>3561</v>
      </c>
      <c r="E38" s="306">
        <v>5801</v>
      </c>
      <c r="F38" s="306">
        <v>5963</v>
      </c>
      <c r="G38" s="306">
        <v>3975.25</v>
      </c>
      <c r="H38" s="378">
        <v>0</v>
      </c>
      <c r="I38" s="394" t="s">
        <v>158</v>
      </c>
      <c r="J38" s="98"/>
    </row>
    <row r="39" spans="2:10" ht="15">
      <c r="B39" s="12"/>
      <c r="C39" s="105" t="s">
        <v>56</v>
      </c>
      <c r="D39" s="306">
        <v>-6950</v>
      </c>
      <c r="E39" s="306">
        <v>0</v>
      </c>
      <c r="F39" s="306">
        <v>0</v>
      </c>
      <c r="G39" s="306">
        <v>0</v>
      </c>
      <c r="H39" s="378">
        <v>0</v>
      </c>
      <c r="I39" s="394" t="s">
        <v>85</v>
      </c>
      <c r="J39" s="98"/>
    </row>
    <row r="40" spans="2:10" ht="15">
      <c r="B40" s="12"/>
      <c r="C40" s="105" t="s">
        <v>57</v>
      </c>
      <c r="D40" s="306"/>
      <c r="E40" s="306"/>
      <c r="F40" s="306"/>
      <c r="G40" s="306"/>
      <c r="H40" s="378"/>
      <c r="I40" s="377"/>
      <c r="J40" s="98"/>
    </row>
    <row r="41" spans="2:10" ht="15.75" thickBot="1">
      <c r="B41" s="12"/>
      <c r="C41" s="103"/>
      <c r="D41" s="295"/>
      <c r="E41" s="296"/>
      <c r="F41" s="296"/>
      <c r="G41" s="296"/>
      <c r="H41" s="297"/>
      <c r="I41" s="102"/>
      <c r="J41" s="98"/>
    </row>
    <row r="42" spans="2:10" ht="17.25" thickBot="1" thickTop="1">
      <c r="B42" s="12"/>
      <c r="C42" s="177" t="s">
        <v>80</v>
      </c>
      <c r="D42" s="283">
        <f>D8+D11+D23+D25+D28+D33+D37</f>
        <v>-28761</v>
      </c>
      <c r="E42" s="283">
        <f>E8+E11+E23+E25+E28+E37+E33</f>
        <v>18345</v>
      </c>
      <c r="F42" s="283">
        <f>F8+F11+F23+F25+F28+F33+F37</f>
        <v>-103950</v>
      </c>
      <c r="G42" s="283">
        <f>G8+G11+G23+G25+G28+G33+G37</f>
        <v>-242544.59179842114</v>
      </c>
      <c r="H42" s="380">
        <f>H8+H11+H23+H25+H28+H33+H37</f>
        <v>-138052.39018875</v>
      </c>
      <c r="I42" s="110"/>
      <c r="J42" s="95"/>
    </row>
    <row r="43" spans="2:10" ht="16.5" thickTop="1">
      <c r="B43" s="12"/>
      <c r="C43" s="178" t="s">
        <v>67</v>
      </c>
      <c r="D43" s="47"/>
      <c r="E43" s="129"/>
      <c r="F43" s="129"/>
      <c r="G43" s="108"/>
      <c r="H43" s="108"/>
      <c r="I43" s="129"/>
      <c r="J43" s="98"/>
    </row>
    <row r="44" spans="2:10" ht="15.75">
      <c r="B44" s="12"/>
      <c r="C44" s="130"/>
      <c r="D44" s="131"/>
      <c r="E44" s="129"/>
      <c r="F44" s="129"/>
      <c r="G44" s="129"/>
      <c r="H44" s="129"/>
      <c r="I44" s="129"/>
      <c r="J44" s="98"/>
    </row>
    <row r="45" spans="2:10" ht="15.75">
      <c r="B45" s="12"/>
      <c r="C45" s="67" t="s">
        <v>176</v>
      </c>
      <c r="D45" s="33"/>
      <c r="E45" s="129"/>
      <c r="F45" s="129"/>
      <c r="G45" s="129"/>
      <c r="H45" s="129"/>
      <c r="I45" s="129"/>
      <c r="J45" s="98"/>
    </row>
    <row r="46" spans="2:10" ht="15.75">
      <c r="B46" s="12"/>
      <c r="C46" s="112" t="s">
        <v>68</v>
      </c>
      <c r="D46" s="33"/>
      <c r="E46" s="129"/>
      <c r="F46" s="129"/>
      <c r="G46" s="129"/>
      <c r="H46" s="129"/>
      <c r="I46" s="129"/>
      <c r="J46" s="98"/>
    </row>
    <row r="47" spans="2:10" ht="15.75" thickBot="1">
      <c r="B47" s="132"/>
      <c r="C47" s="114"/>
      <c r="D47" s="115"/>
      <c r="E47" s="115"/>
      <c r="F47" s="115"/>
      <c r="G47" s="115"/>
      <c r="H47" s="115"/>
      <c r="I47" s="115"/>
      <c r="J47" s="116"/>
    </row>
    <row r="48" spans="2:10" ht="15.75" thickTop="1">
      <c r="B48" s="118"/>
      <c r="C48" s="117"/>
      <c r="D48" s="2"/>
      <c r="E48" s="2"/>
      <c r="F48" s="2"/>
      <c r="G48" s="2"/>
      <c r="H48" s="2"/>
      <c r="I48" s="2"/>
      <c r="J48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0" zoomScaleNormal="70" zoomScaleSheetLayoutView="70" workbookViewId="0" topLeftCell="C13">
      <selection activeCell="C1" sqref="C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80" t="s">
        <v>151</v>
      </c>
      <c r="D1" s="3"/>
      <c r="E1" s="2"/>
      <c r="F1" s="2"/>
      <c r="G1" s="2"/>
      <c r="H1" s="2"/>
      <c r="I1" s="2"/>
      <c r="J1" s="2"/>
    </row>
    <row r="2" spans="2:10" ht="32.25" thickBot="1">
      <c r="B2" s="118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19"/>
      <c r="C3" s="80"/>
      <c r="D3" s="81"/>
      <c r="E3" s="82"/>
      <c r="F3" s="82"/>
      <c r="G3" s="82"/>
      <c r="H3" s="82"/>
      <c r="I3" s="134"/>
      <c r="J3" s="83"/>
    </row>
    <row r="4" spans="2:10" ht="15">
      <c r="B4" s="12"/>
      <c r="C4" s="169" t="s">
        <v>25</v>
      </c>
      <c r="D4" s="85"/>
      <c r="E4" s="86"/>
      <c r="F4" s="86" t="s">
        <v>75</v>
      </c>
      <c r="G4" s="86"/>
      <c r="H4" s="86"/>
      <c r="I4" s="120"/>
      <c r="J4" s="135"/>
    </row>
    <row r="5" spans="2:10" ht="15.75">
      <c r="B5" s="12"/>
      <c r="C5" s="169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121"/>
      <c r="J5" s="135"/>
    </row>
    <row r="6" spans="2:10" ht="15.75">
      <c r="B6" s="12"/>
      <c r="C6" s="392" t="str">
        <f>Fedőlap!$E$13</f>
        <v>Dátum: 2011.04.07.</v>
      </c>
      <c r="D6" s="371"/>
      <c r="E6" s="371"/>
      <c r="F6" s="371"/>
      <c r="G6" s="371"/>
      <c r="H6" s="371"/>
      <c r="I6" s="121"/>
      <c r="J6" s="135"/>
    </row>
    <row r="7" spans="2:10" ht="16.5" thickBot="1">
      <c r="B7" s="12"/>
      <c r="C7" s="122"/>
      <c r="D7" s="93"/>
      <c r="E7" s="93"/>
      <c r="F7" s="93"/>
      <c r="G7" s="93"/>
      <c r="H7" s="381"/>
      <c r="I7" s="32"/>
      <c r="J7" s="135"/>
    </row>
    <row r="8" spans="2:10" ht="17.25" thickBot="1" thickTop="1">
      <c r="B8" s="12"/>
      <c r="C8" s="179" t="s">
        <v>81</v>
      </c>
      <c r="D8" s="303">
        <v>27614</v>
      </c>
      <c r="E8" s="303">
        <v>-67494</v>
      </c>
      <c r="F8" s="303">
        <v>-156697</v>
      </c>
      <c r="G8" s="303">
        <v>-95672.30000000075</v>
      </c>
      <c r="H8" s="376">
        <v>-83564.79999999981</v>
      </c>
      <c r="I8" s="136"/>
      <c r="J8" s="95"/>
    </row>
    <row r="9" spans="2:10" ht="16.5" thickTop="1">
      <c r="B9" s="12"/>
      <c r="C9" s="172" t="s">
        <v>171</v>
      </c>
      <c r="D9" s="317" t="s">
        <v>172</v>
      </c>
      <c r="E9" s="317" t="s">
        <v>172</v>
      </c>
      <c r="F9" s="317" t="s">
        <v>172</v>
      </c>
      <c r="G9" s="317" t="s">
        <v>172</v>
      </c>
      <c r="H9" s="369" t="s">
        <v>172</v>
      </c>
      <c r="I9" s="282"/>
      <c r="J9" s="98"/>
    </row>
    <row r="10" spans="2:10" ht="15.75">
      <c r="B10" s="12"/>
      <c r="C10" s="96"/>
      <c r="D10" s="285"/>
      <c r="E10" s="286"/>
      <c r="F10" s="286"/>
      <c r="G10" s="286"/>
      <c r="H10" s="298"/>
      <c r="I10" s="102"/>
      <c r="J10" s="98"/>
    </row>
    <row r="11" spans="2:10" ht="15">
      <c r="B11" s="126"/>
      <c r="C11" s="175" t="s">
        <v>49</v>
      </c>
      <c r="D11" s="304">
        <f>SUM(D12:D15)</f>
        <v>887</v>
      </c>
      <c r="E11" s="304">
        <f>SUM(E12:E15)</f>
        <v>500</v>
      </c>
      <c r="F11" s="304">
        <f>SUM(F12:F15)</f>
        <v>35</v>
      </c>
      <c r="G11" s="304">
        <f>SUM(G12:G15)</f>
        <v>-738.5999999999999</v>
      </c>
      <c r="H11" s="378">
        <f>SUM(H12:H15)</f>
        <v>0</v>
      </c>
      <c r="I11" s="104"/>
      <c r="J11" s="98"/>
    </row>
    <row r="12" spans="2:10" ht="15">
      <c r="B12" s="12"/>
      <c r="C12" s="103" t="s">
        <v>70</v>
      </c>
      <c r="D12" s="313">
        <v>889</v>
      </c>
      <c r="E12" s="313">
        <v>502</v>
      </c>
      <c r="F12" s="313">
        <v>40</v>
      </c>
      <c r="G12" s="313">
        <v>-738.6</v>
      </c>
      <c r="H12" s="382">
        <v>0</v>
      </c>
      <c r="I12" s="104"/>
      <c r="J12" s="98"/>
    </row>
    <row r="13" spans="2:10" ht="15">
      <c r="B13" s="12"/>
      <c r="C13" s="103" t="s">
        <v>71</v>
      </c>
      <c r="D13" s="313">
        <v>-2</v>
      </c>
      <c r="E13" s="313">
        <v>-2</v>
      </c>
      <c r="F13" s="313">
        <v>-5</v>
      </c>
      <c r="G13" s="313" t="s">
        <v>246</v>
      </c>
      <c r="H13" s="382">
        <v>0</v>
      </c>
      <c r="I13" s="104"/>
      <c r="J13" s="98"/>
    </row>
    <row r="14" spans="2:10" ht="15">
      <c r="B14" s="12"/>
      <c r="C14" s="103" t="s">
        <v>72</v>
      </c>
      <c r="D14" s="313" t="s">
        <v>5</v>
      </c>
      <c r="E14" s="313" t="s">
        <v>5</v>
      </c>
      <c r="F14" s="313" t="s">
        <v>5</v>
      </c>
      <c r="G14" s="313" t="s">
        <v>5</v>
      </c>
      <c r="H14" s="382" t="s">
        <v>5</v>
      </c>
      <c r="I14" s="104"/>
      <c r="J14" s="98"/>
    </row>
    <row r="15" spans="2:10" ht="15">
      <c r="B15" s="12"/>
      <c r="C15" s="276" t="s">
        <v>173</v>
      </c>
      <c r="D15" s="313" t="s">
        <v>5</v>
      </c>
      <c r="E15" s="313" t="s">
        <v>5</v>
      </c>
      <c r="F15" s="313" t="s">
        <v>5</v>
      </c>
      <c r="G15" s="313" t="s">
        <v>5</v>
      </c>
      <c r="H15" s="382" t="s">
        <v>5</v>
      </c>
      <c r="I15" s="104"/>
      <c r="J15" s="98"/>
    </row>
    <row r="16" spans="2:10" ht="15">
      <c r="B16" s="12"/>
      <c r="C16" s="105" t="s">
        <v>56</v>
      </c>
      <c r="D16" s="306">
        <v>0</v>
      </c>
      <c r="E16" s="306">
        <v>0</v>
      </c>
      <c r="F16" s="306">
        <v>0</v>
      </c>
      <c r="G16" s="306">
        <v>0</v>
      </c>
      <c r="H16" s="378">
        <v>0</v>
      </c>
      <c r="I16" s="377"/>
      <c r="J16" s="98"/>
    </row>
    <row r="17" spans="2:10" ht="15">
      <c r="B17" s="12"/>
      <c r="C17" s="105" t="s">
        <v>56</v>
      </c>
      <c r="D17" s="390">
        <v>0</v>
      </c>
      <c r="E17" s="390">
        <v>0</v>
      </c>
      <c r="F17" s="390">
        <v>0</v>
      </c>
      <c r="G17" s="390">
        <v>0</v>
      </c>
      <c r="H17" s="333">
        <v>0</v>
      </c>
      <c r="I17" s="377"/>
      <c r="J17" s="98"/>
    </row>
    <row r="18" spans="2:10" ht="15">
      <c r="B18" s="12"/>
      <c r="C18" s="127"/>
      <c r="D18" s="288"/>
      <c r="E18" s="289"/>
      <c r="F18" s="289"/>
      <c r="G18" s="289"/>
      <c r="H18" s="294"/>
      <c r="I18" s="104"/>
      <c r="J18" s="98"/>
    </row>
    <row r="19" spans="2:10" ht="15">
      <c r="B19" s="12"/>
      <c r="C19" s="103" t="s">
        <v>73</v>
      </c>
      <c r="D19" s="313" t="s">
        <v>5</v>
      </c>
      <c r="E19" s="313" t="s">
        <v>5</v>
      </c>
      <c r="F19" s="313" t="s">
        <v>5</v>
      </c>
      <c r="G19" s="313" t="s">
        <v>5</v>
      </c>
      <c r="H19" s="382" t="s">
        <v>5</v>
      </c>
      <c r="I19" s="104"/>
      <c r="J19" s="98"/>
    </row>
    <row r="20" spans="2:10" ht="15">
      <c r="B20" s="126"/>
      <c r="C20" s="105" t="s">
        <v>55</v>
      </c>
      <c r="D20" s="306">
        <v>0</v>
      </c>
      <c r="E20" s="306">
        <v>0</v>
      </c>
      <c r="F20" s="306">
        <v>0</v>
      </c>
      <c r="G20" s="306">
        <v>0</v>
      </c>
      <c r="H20" s="378">
        <v>0</v>
      </c>
      <c r="I20" s="377"/>
      <c r="J20" s="98"/>
    </row>
    <row r="21" spans="2:10" ht="15">
      <c r="B21" s="126"/>
      <c r="C21" s="105" t="s">
        <v>56</v>
      </c>
      <c r="D21" s="390">
        <v>0</v>
      </c>
      <c r="E21" s="390">
        <v>0</v>
      </c>
      <c r="F21" s="390">
        <v>0</v>
      </c>
      <c r="G21" s="390">
        <v>0</v>
      </c>
      <c r="H21" s="333">
        <v>0</v>
      </c>
      <c r="I21" s="377"/>
      <c r="J21" s="98"/>
    </row>
    <row r="22" spans="2:10" ht="15">
      <c r="B22" s="126"/>
      <c r="C22" s="127"/>
      <c r="D22" s="288"/>
      <c r="E22" s="289"/>
      <c r="F22" s="289"/>
      <c r="G22" s="289"/>
      <c r="H22" s="294"/>
      <c r="I22" s="104"/>
      <c r="J22" s="98"/>
    </row>
    <row r="23" spans="2:10" ht="15">
      <c r="B23" s="126"/>
      <c r="C23" s="176" t="s">
        <v>58</v>
      </c>
      <c r="D23" s="313">
        <v>0</v>
      </c>
      <c r="E23" s="313">
        <v>0</v>
      </c>
      <c r="F23" s="313">
        <v>0</v>
      </c>
      <c r="G23" s="313">
        <v>0</v>
      </c>
      <c r="H23" s="382">
        <v>0</v>
      </c>
      <c r="I23" s="104"/>
      <c r="J23" s="98"/>
    </row>
    <row r="24" spans="2:10" ht="15">
      <c r="B24" s="126"/>
      <c r="C24" s="127"/>
      <c r="D24" s="288"/>
      <c r="E24" s="289"/>
      <c r="F24" s="289"/>
      <c r="G24" s="289"/>
      <c r="H24" s="294"/>
      <c r="I24" s="104"/>
      <c r="J24" s="98"/>
    </row>
    <row r="25" spans="2:10" ht="15">
      <c r="B25" s="126"/>
      <c r="C25" s="176" t="s">
        <v>59</v>
      </c>
      <c r="D25" s="305">
        <f>SUM(D26:D28)</f>
        <v>22490</v>
      </c>
      <c r="E25" s="305">
        <f>SUM(E26:E28)</f>
        <v>-11276</v>
      </c>
      <c r="F25" s="305">
        <f>SUM(F26:F28)</f>
        <v>-17149</v>
      </c>
      <c r="G25" s="305">
        <f>SUM(G26:G28)</f>
        <v>3036.5</v>
      </c>
      <c r="H25" s="378">
        <f>SUM(H26:H28)</f>
        <v>11500</v>
      </c>
      <c r="I25" s="104"/>
      <c r="J25" s="98"/>
    </row>
    <row r="26" spans="2:10" ht="15">
      <c r="B26" s="126"/>
      <c r="C26" s="105" t="s">
        <v>55</v>
      </c>
      <c r="D26" s="306">
        <v>7</v>
      </c>
      <c r="E26" s="306">
        <v>-8</v>
      </c>
      <c r="F26" s="306">
        <v>-9</v>
      </c>
      <c r="G26" s="306" t="s">
        <v>246</v>
      </c>
      <c r="H26" s="378">
        <v>0</v>
      </c>
      <c r="I26" s="394" t="s">
        <v>77</v>
      </c>
      <c r="J26" s="98"/>
    </row>
    <row r="27" spans="2:10" ht="15">
      <c r="B27" s="126"/>
      <c r="C27" s="105" t="s">
        <v>56</v>
      </c>
      <c r="D27" s="306">
        <v>8262</v>
      </c>
      <c r="E27" s="306">
        <v>-458</v>
      </c>
      <c r="F27" s="306">
        <v>2920</v>
      </c>
      <c r="G27" s="306">
        <v>-617</v>
      </c>
      <c r="H27" s="378">
        <v>0</v>
      </c>
      <c r="I27" s="394" t="s">
        <v>233</v>
      </c>
      <c r="J27" s="98"/>
    </row>
    <row r="28" spans="2:10" ht="15">
      <c r="B28" s="126"/>
      <c r="C28" s="105" t="s">
        <v>57</v>
      </c>
      <c r="D28" s="306">
        <v>14221</v>
      </c>
      <c r="E28" s="306">
        <v>-10810</v>
      </c>
      <c r="F28" s="306">
        <v>-20060</v>
      </c>
      <c r="G28" s="306">
        <v>3653.5</v>
      </c>
      <c r="H28" s="378">
        <v>11500</v>
      </c>
      <c r="I28" s="394" t="s">
        <v>83</v>
      </c>
      <c r="J28" s="98"/>
    </row>
    <row r="29" spans="2:10" ht="15">
      <c r="B29" s="12"/>
      <c r="C29" s="176" t="s">
        <v>60</v>
      </c>
      <c r="D29" s="305">
        <v>-4611</v>
      </c>
      <c r="E29" s="305">
        <v>-2226</v>
      </c>
      <c r="F29" s="305">
        <v>2213</v>
      </c>
      <c r="G29" s="305">
        <v>-157.77820000003248</v>
      </c>
      <c r="H29" s="378">
        <v>0</v>
      </c>
      <c r="I29" s="393"/>
      <c r="J29" s="98"/>
    </row>
    <row r="30" spans="2:10" ht="15">
      <c r="B30" s="12"/>
      <c r="C30" s="105" t="s">
        <v>55</v>
      </c>
      <c r="D30" s="306">
        <v>0</v>
      </c>
      <c r="E30" s="306">
        <v>0</v>
      </c>
      <c r="F30" s="306">
        <v>0</v>
      </c>
      <c r="G30" s="306">
        <v>0</v>
      </c>
      <c r="H30" s="378">
        <v>0</v>
      </c>
      <c r="I30" s="394"/>
      <c r="J30" s="98"/>
    </row>
    <row r="31" spans="2:10" ht="15">
      <c r="B31" s="12"/>
      <c r="C31" s="105" t="s">
        <v>56</v>
      </c>
      <c r="D31" s="306">
        <v>0</v>
      </c>
      <c r="E31" s="306">
        <v>0</v>
      </c>
      <c r="F31" s="306">
        <v>0</v>
      </c>
      <c r="G31" s="306">
        <v>0</v>
      </c>
      <c r="H31" s="378">
        <v>0</v>
      </c>
      <c r="I31" s="394"/>
      <c r="J31" s="98"/>
    </row>
    <row r="32" spans="2:10" ht="15">
      <c r="B32" s="126"/>
      <c r="C32" s="103"/>
      <c r="D32" s="290"/>
      <c r="E32" s="291"/>
      <c r="F32" s="291"/>
      <c r="G32" s="291"/>
      <c r="H32" s="294"/>
      <c r="I32" s="393"/>
      <c r="J32" s="98"/>
    </row>
    <row r="33" spans="2:10" ht="15" customHeight="1">
      <c r="B33" s="126"/>
      <c r="C33" s="278" t="s">
        <v>179</v>
      </c>
      <c r="D33" s="305" t="s">
        <v>5</v>
      </c>
      <c r="E33" s="305" t="s">
        <v>5</v>
      </c>
      <c r="F33" s="305" t="s">
        <v>5</v>
      </c>
      <c r="G33" s="305" t="s">
        <v>5</v>
      </c>
      <c r="H33" s="378" t="s">
        <v>5</v>
      </c>
      <c r="I33" s="393"/>
      <c r="J33" s="98"/>
    </row>
    <row r="34" spans="2:10" ht="15" customHeight="1">
      <c r="B34" s="12"/>
      <c r="C34" s="278" t="s">
        <v>180</v>
      </c>
      <c r="D34" s="305" t="s">
        <v>5</v>
      </c>
      <c r="E34" s="305" t="s">
        <v>5</v>
      </c>
      <c r="F34" s="305" t="s">
        <v>5</v>
      </c>
      <c r="G34" s="305" t="s">
        <v>5</v>
      </c>
      <c r="H34" s="378" t="s">
        <v>5</v>
      </c>
      <c r="I34" s="393"/>
      <c r="J34" s="98"/>
    </row>
    <row r="35" spans="2:10" ht="15">
      <c r="B35" s="126"/>
      <c r="C35" s="105" t="s">
        <v>55</v>
      </c>
      <c r="D35" s="306">
        <v>0</v>
      </c>
      <c r="E35" s="306">
        <v>0</v>
      </c>
      <c r="F35" s="306">
        <v>0</v>
      </c>
      <c r="G35" s="306">
        <v>0</v>
      </c>
      <c r="H35" s="378">
        <v>0</v>
      </c>
      <c r="I35" s="394"/>
      <c r="J35" s="98"/>
    </row>
    <row r="36" spans="2:10" ht="15">
      <c r="B36" s="126"/>
      <c r="C36" s="105" t="s">
        <v>56</v>
      </c>
      <c r="D36" s="306">
        <v>0</v>
      </c>
      <c r="E36" s="306">
        <v>0</v>
      </c>
      <c r="F36" s="306">
        <v>0</v>
      </c>
      <c r="G36" s="306">
        <v>0</v>
      </c>
      <c r="H36" s="378">
        <v>0</v>
      </c>
      <c r="I36" s="394"/>
      <c r="J36" s="98"/>
    </row>
    <row r="37" spans="2:10" ht="15">
      <c r="B37" s="133"/>
      <c r="C37" s="103"/>
      <c r="D37" s="290"/>
      <c r="E37" s="291"/>
      <c r="F37" s="291"/>
      <c r="G37" s="291"/>
      <c r="H37" s="294"/>
      <c r="I37" s="393"/>
      <c r="J37" s="98"/>
    </row>
    <row r="38" spans="2:10" ht="15">
      <c r="B38" s="12"/>
      <c r="C38" s="176" t="s">
        <v>65</v>
      </c>
      <c r="D38" s="305">
        <f>SUM(D39:D41)</f>
        <v>130793</v>
      </c>
      <c r="E38" s="305">
        <f>SUM(E39:E41)</f>
        <v>0</v>
      </c>
      <c r="F38" s="305">
        <f>SUM(F39:F41)</f>
        <v>67360</v>
      </c>
      <c r="G38" s="305">
        <f>SUM(G39:G41)</f>
        <v>129216</v>
      </c>
      <c r="H38" s="378">
        <f>SUM(H39:H41)</f>
        <v>92418</v>
      </c>
      <c r="I38" s="393"/>
      <c r="J38" s="98"/>
    </row>
    <row r="39" spans="2:10" ht="15">
      <c r="B39" s="12"/>
      <c r="C39" s="105" t="s">
        <v>55</v>
      </c>
      <c r="D39" s="306">
        <v>130793</v>
      </c>
      <c r="E39" s="306">
        <v>0</v>
      </c>
      <c r="F39" s="306">
        <v>67360</v>
      </c>
      <c r="G39" s="306">
        <v>156697</v>
      </c>
      <c r="H39" s="378">
        <v>92418</v>
      </c>
      <c r="I39" s="394" t="s">
        <v>167</v>
      </c>
      <c r="J39" s="98"/>
    </row>
    <row r="40" spans="2:10" ht="15">
      <c r="B40" s="12"/>
      <c r="C40" s="105" t="s">
        <v>56</v>
      </c>
      <c r="D40" s="306">
        <v>0</v>
      </c>
      <c r="E40" s="306">
        <v>0</v>
      </c>
      <c r="F40" s="306">
        <v>0</v>
      </c>
      <c r="G40" s="306">
        <v>-27481</v>
      </c>
      <c r="H40" s="378">
        <v>0</v>
      </c>
      <c r="I40" s="394" t="s">
        <v>235</v>
      </c>
      <c r="J40" s="98"/>
    </row>
    <row r="41" spans="2:10" ht="15">
      <c r="B41" s="12"/>
      <c r="D41" s="306">
        <v>0</v>
      </c>
      <c r="E41" s="306">
        <v>0</v>
      </c>
      <c r="F41" s="306">
        <v>0</v>
      </c>
      <c r="G41" s="306">
        <v>0</v>
      </c>
      <c r="H41" s="378">
        <v>0</v>
      </c>
      <c r="I41" s="377"/>
      <c r="J41" s="98"/>
    </row>
    <row r="42" spans="2:10" ht="15.75" thickBot="1">
      <c r="B42" s="126"/>
      <c r="C42" s="103"/>
      <c r="D42" s="290"/>
      <c r="E42" s="291"/>
      <c r="F42" s="291"/>
      <c r="G42" s="291"/>
      <c r="H42" s="297"/>
      <c r="I42" s="104"/>
      <c r="J42" s="98"/>
    </row>
    <row r="43" spans="2:10" ht="17.25" thickBot="1" thickTop="1">
      <c r="B43" s="132"/>
      <c r="C43" s="177" t="s">
        <v>82</v>
      </c>
      <c r="D43" s="283">
        <f>+D8+D11+D23+D25+D29+D38</f>
        <v>177173</v>
      </c>
      <c r="E43" s="283">
        <f>+E8+E11+E23+E25+E29+E38</f>
        <v>-80496</v>
      </c>
      <c r="F43" s="283">
        <f>+F8+F11+F23+F25+F29+F38</f>
        <v>-104238</v>
      </c>
      <c r="G43" s="283">
        <f>+G8+G11+G23+G25+G29+G38</f>
        <v>35683.82179999922</v>
      </c>
      <c r="H43" s="383">
        <f>+H8+H11+H23+H25+H29+H38</f>
        <v>20353.200000000186</v>
      </c>
      <c r="I43" s="137"/>
      <c r="J43" s="95"/>
    </row>
    <row r="44" spans="2:10" ht="16.5" thickTop="1">
      <c r="B44" s="12"/>
      <c r="C44" s="178" t="s">
        <v>67</v>
      </c>
      <c r="D44" s="138"/>
      <c r="E44" s="1"/>
      <c r="F44" s="1"/>
      <c r="G44" s="75"/>
      <c r="H44" s="75"/>
      <c r="I44" s="1"/>
      <c r="J44" s="98"/>
    </row>
    <row r="45" spans="2:10" ht="15.75">
      <c r="B45" s="12"/>
      <c r="C45" s="130"/>
      <c r="D45" s="139"/>
      <c r="E45" s="1"/>
      <c r="F45" s="1"/>
      <c r="G45" s="1"/>
      <c r="H45" s="1"/>
      <c r="I45" s="1"/>
      <c r="J45" s="98"/>
    </row>
    <row r="46" spans="2:10" ht="15.75">
      <c r="B46" s="12"/>
      <c r="C46" s="67" t="s">
        <v>176</v>
      </c>
      <c r="D46" s="5"/>
      <c r="E46" s="1"/>
      <c r="F46" s="1"/>
      <c r="G46" s="1"/>
      <c r="H46" s="1"/>
      <c r="I46" s="1"/>
      <c r="J46" s="98"/>
    </row>
    <row r="47" spans="2:10" ht="15.75">
      <c r="B47" s="12"/>
      <c r="C47" s="112" t="s">
        <v>68</v>
      </c>
      <c r="D47" s="5"/>
      <c r="E47" s="1"/>
      <c r="F47" s="1"/>
      <c r="G47" s="1"/>
      <c r="H47" s="1"/>
      <c r="I47" s="1"/>
      <c r="J47" s="98"/>
    </row>
    <row r="48" spans="2:10" ht="15.75" thickBot="1">
      <c r="B48" s="132"/>
      <c r="C48" s="114"/>
      <c r="D48" s="115"/>
      <c r="E48" s="115"/>
      <c r="F48" s="115"/>
      <c r="G48" s="115"/>
      <c r="H48" s="115"/>
      <c r="I48" s="115"/>
      <c r="J48" s="116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workbookViewId="0" topLeftCell="B13">
      <selection activeCell="B3" sqref="B3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08"/>
      <c r="C1" s="182"/>
      <c r="D1" s="183"/>
      <c r="E1" s="129"/>
      <c r="F1" s="129"/>
      <c r="G1" s="129"/>
      <c r="H1" s="129"/>
      <c r="I1" s="129"/>
      <c r="J1" s="2"/>
    </row>
    <row r="2" spans="2:10" ht="15">
      <c r="B2" s="108"/>
      <c r="C2" s="182"/>
      <c r="D2" s="183"/>
      <c r="E2" s="129"/>
      <c r="F2" s="129"/>
      <c r="G2" s="129"/>
      <c r="H2" s="129"/>
      <c r="I2" s="129"/>
      <c r="J2" s="2"/>
    </row>
    <row r="3" spans="2:10" ht="18">
      <c r="B3" s="118" t="s">
        <v>18</v>
      </c>
      <c r="C3" s="184" t="s">
        <v>150</v>
      </c>
      <c r="D3" s="3"/>
      <c r="E3" s="2"/>
      <c r="F3" s="2"/>
      <c r="G3" s="2"/>
      <c r="H3" s="2"/>
      <c r="I3" s="2"/>
      <c r="J3" s="2"/>
    </row>
    <row r="4" spans="2:10" ht="15.75" thickBot="1">
      <c r="B4" s="118"/>
      <c r="C4" s="117"/>
      <c r="D4" s="2"/>
      <c r="E4" s="2"/>
      <c r="F4" s="2"/>
      <c r="G4" s="2"/>
      <c r="H4" s="2"/>
      <c r="I4" s="2"/>
      <c r="J4" s="2"/>
    </row>
    <row r="5" spans="2:10" ht="15.75" thickTop="1">
      <c r="B5" s="119"/>
      <c r="C5" s="80"/>
      <c r="D5" s="81"/>
      <c r="E5" s="81"/>
      <c r="F5" s="81"/>
      <c r="G5" s="82"/>
      <c r="H5" s="82"/>
      <c r="I5" s="83"/>
      <c r="J5" s="2"/>
    </row>
    <row r="6" spans="2:10" ht="15">
      <c r="B6" s="12"/>
      <c r="C6" s="169" t="s">
        <v>25</v>
      </c>
      <c r="D6" s="85"/>
      <c r="E6" s="420" t="s">
        <v>75</v>
      </c>
      <c r="F6" s="420"/>
      <c r="G6" s="87"/>
      <c r="H6" s="87"/>
      <c r="I6" s="98"/>
      <c r="J6" s="2"/>
    </row>
    <row r="7" spans="2:10" ht="15.75">
      <c r="B7" s="12"/>
      <c r="C7" s="169" t="s">
        <v>26</v>
      </c>
      <c r="D7" s="21">
        <v>2007</v>
      </c>
      <c r="E7" s="21">
        <v>2008</v>
      </c>
      <c r="F7" s="21">
        <v>2009</v>
      </c>
      <c r="G7" s="21">
        <v>2010</v>
      </c>
      <c r="H7" s="21"/>
      <c r="I7" s="98"/>
      <c r="J7" s="2"/>
    </row>
    <row r="8" spans="2:10" ht="15.75">
      <c r="B8" s="12"/>
      <c r="C8" s="392" t="str">
        <f>Fedőlap!$E$13</f>
        <v>Dátum: 2011.04.07.</v>
      </c>
      <c r="D8" s="371"/>
      <c r="E8" s="371"/>
      <c r="F8" s="371"/>
      <c r="G8" s="371"/>
      <c r="H8" s="21"/>
      <c r="I8" s="98"/>
      <c r="J8" s="2"/>
    </row>
    <row r="9" spans="2:10" ht="16.5" thickBot="1">
      <c r="B9" s="12"/>
      <c r="C9" s="92"/>
      <c r="D9" s="20"/>
      <c r="E9" s="20"/>
      <c r="F9" s="20"/>
      <c r="G9" s="185"/>
      <c r="H9" s="186"/>
      <c r="I9" s="98"/>
      <c r="J9" s="2"/>
    </row>
    <row r="10" spans="2:10" ht="17.25" thickBot="1" thickTop="1">
      <c r="B10" s="12"/>
      <c r="C10" s="177" t="s">
        <v>98</v>
      </c>
      <c r="D10" s="303">
        <f>-'1. Tábla'!E10</f>
        <v>1274100</v>
      </c>
      <c r="E10" s="303">
        <f>-'1. Tábla'!F10</f>
        <v>985940</v>
      </c>
      <c r="F10" s="303">
        <f>-'1. Tábla'!G10</f>
        <v>1182573</v>
      </c>
      <c r="G10" s="360">
        <f>-'1. Tábla'!H10</f>
        <v>1132028.8367778426</v>
      </c>
      <c r="H10" s="110"/>
      <c r="I10" s="98"/>
      <c r="J10" s="2"/>
    </row>
    <row r="11" spans="2:10" ht="15.75" thickTop="1">
      <c r="B11" s="12"/>
      <c r="C11" s="127"/>
      <c r="D11" s="399"/>
      <c r="E11" s="309"/>
      <c r="F11" s="309"/>
      <c r="G11" s="400"/>
      <c r="H11" s="102"/>
      <c r="I11" s="98"/>
      <c r="J11" s="2"/>
    </row>
    <row r="12" spans="2:10" ht="17.25">
      <c r="B12" s="187"/>
      <c r="C12" s="218" t="s">
        <v>181</v>
      </c>
      <c r="D12" s="401">
        <f>D13+D14+D15+D22+D27</f>
        <v>12347</v>
      </c>
      <c r="E12" s="401">
        <f>E13+E14+E15+E22+E27</f>
        <v>1321420</v>
      </c>
      <c r="F12" s="401">
        <f>F13+F14+F15+F22+F27</f>
        <v>-127066</v>
      </c>
      <c r="G12" s="402">
        <f>G13+G14+G15+G22+G27</f>
        <v>-412279</v>
      </c>
      <c r="H12" s="190"/>
      <c r="I12" s="191"/>
      <c r="J12" s="192"/>
    </row>
    <row r="13" spans="2:10" ht="15">
      <c r="B13" s="193"/>
      <c r="C13" s="219" t="s">
        <v>99</v>
      </c>
      <c r="D13" s="316">
        <v>152872</v>
      </c>
      <c r="E13" s="316">
        <v>1585371</v>
      </c>
      <c r="F13" s="316">
        <v>-692043</v>
      </c>
      <c r="G13" s="384">
        <v>-196932</v>
      </c>
      <c r="H13" s="190"/>
      <c r="I13" s="191"/>
      <c r="J13" s="192"/>
    </row>
    <row r="14" spans="2:10" ht="15">
      <c r="B14" s="193"/>
      <c r="C14" s="219" t="s">
        <v>100</v>
      </c>
      <c r="D14" s="316">
        <v>-13165</v>
      </c>
      <c r="E14" s="316">
        <v>-11749</v>
      </c>
      <c r="F14" s="316">
        <v>-119515</v>
      </c>
      <c r="G14" s="384">
        <v>-76017</v>
      </c>
      <c r="H14" s="190"/>
      <c r="I14" s="191"/>
      <c r="J14" s="192"/>
    </row>
    <row r="15" spans="2:10" ht="15">
      <c r="B15" s="193"/>
      <c r="C15" s="219" t="s">
        <v>101</v>
      </c>
      <c r="D15" s="316">
        <v>-120213</v>
      </c>
      <c r="E15" s="316">
        <v>-102755</v>
      </c>
      <c r="F15" s="316">
        <v>540376</v>
      </c>
      <c r="G15" s="384">
        <v>-188313</v>
      </c>
      <c r="H15" s="190"/>
      <c r="I15" s="191"/>
      <c r="J15" s="192"/>
    </row>
    <row r="16" spans="2:10" ht="15">
      <c r="B16" s="193"/>
      <c r="C16" s="220" t="s">
        <v>102</v>
      </c>
      <c r="D16" s="397">
        <v>114600</v>
      </c>
      <c r="E16" s="397">
        <v>202092</v>
      </c>
      <c r="F16" s="397">
        <v>849849</v>
      </c>
      <c r="G16" s="398">
        <v>103877.32258699992</v>
      </c>
      <c r="H16" s="190"/>
      <c r="I16" s="191"/>
      <c r="J16" s="192"/>
    </row>
    <row r="17" spans="2:10" ht="15">
      <c r="B17" s="193"/>
      <c r="C17" s="219" t="s">
        <v>103</v>
      </c>
      <c r="D17" s="397">
        <v>-234813</v>
      </c>
      <c r="E17" s="397">
        <v>-304847</v>
      </c>
      <c r="F17" s="397">
        <v>-309473</v>
      </c>
      <c r="G17" s="398">
        <v>-292190.3225869999</v>
      </c>
      <c r="H17" s="190"/>
      <c r="I17" s="191"/>
      <c r="J17" s="192"/>
    </row>
    <row r="18" spans="2:10" ht="15">
      <c r="B18" s="193"/>
      <c r="C18" s="219" t="s">
        <v>168</v>
      </c>
      <c r="D18" s="316">
        <v>51636</v>
      </c>
      <c r="E18" s="316">
        <v>-88543</v>
      </c>
      <c r="F18" s="316">
        <v>11090</v>
      </c>
      <c r="G18" s="384">
        <v>-2863.0000000000136</v>
      </c>
      <c r="H18" s="190"/>
      <c r="I18" s="191"/>
      <c r="J18" s="192"/>
    </row>
    <row r="19" spans="2:10" ht="15">
      <c r="B19" s="193"/>
      <c r="C19" s="219" t="s">
        <v>169</v>
      </c>
      <c r="D19" s="316">
        <v>-171849</v>
      </c>
      <c r="E19" s="316">
        <v>-14212</v>
      </c>
      <c r="F19" s="316">
        <v>529286</v>
      </c>
      <c r="G19" s="384">
        <v>-185450</v>
      </c>
      <c r="H19" s="190"/>
      <c r="I19" s="191"/>
      <c r="J19" s="192"/>
    </row>
    <row r="20" spans="2:10" ht="15">
      <c r="B20" s="193"/>
      <c r="C20" s="220" t="s">
        <v>102</v>
      </c>
      <c r="D20" s="397">
        <v>26426</v>
      </c>
      <c r="E20" s="397">
        <v>31064</v>
      </c>
      <c r="F20" s="397">
        <v>742061</v>
      </c>
      <c r="G20" s="398">
        <v>9993.047686</v>
      </c>
      <c r="H20" s="190"/>
      <c r="I20" s="191"/>
      <c r="J20" s="192"/>
    </row>
    <row r="21" spans="2:10" ht="15">
      <c r="B21" s="193"/>
      <c r="C21" s="219" t="s">
        <v>103</v>
      </c>
      <c r="D21" s="397">
        <v>-198275</v>
      </c>
      <c r="E21" s="397">
        <v>-45276</v>
      </c>
      <c r="F21" s="397">
        <v>-212775</v>
      </c>
      <c r="G21" s="398">
        <v>-195443.047686</v>
      </c>
      <c r="H21" s="190"/>
      <c r="I21" s="191"/>
      <c r="J21" s="192"/>
    </row>
    <row r="22" spans="2:10" ht="15">
      <c r="B22" s="193"/>
      <c r="C22" s="220" t="s">
        <v>104</v>
      </c>
      <c r="D22" s="316">
        <v>-85585</v>
      </c>
      <c r="E22" s="316">
        <v>-165067</v>
      </c>
      <c r="F22" s="316">
        <v>30754</v>
      </c>
      <c r="G22" s="384">
        <v>8786.000000000016</v>
      </c>
      <c r="H22" s="190"/>
      <c r="I22" s="191"/>
      <c r="J22" s="192"/>
    </row>
    <row r="23" spans="2:10" ht="16.5">
      <c r="B23" s="193"/>
      <c r="C23" s="220" t="s">
        <v>182</v>
      </c>
      <c r="D23" s="316">
        <v>3378</v>
      </c>
      <c r="E23" s="316">
        <v>-3835</v>
      </c>
      <c r="F23" s="316">
        <v>1018</v>
      </c>
      <c r="G23" s="384">
        <v>-1536</v>
      </c>
      <c r="H23" s="190"/>
      <c r="I23" s="191"/>
      <c r="J23" s="192"/>
    </row>
    <row r="24" spans="2:10" ht="15">
      <c r="B24" s="193"/>
      <c r="C24" s="220" t="s">
        <v>183</v>
      </c>
      <c r="D24" s="316">
        <v>-88963</v>
      </c>
      <c r="E24" s="316">
        <v>-161232</v>
      </c>
      <c r="F24" s="316">
        <v>29736</v>
      </c>
      <c r="G24" s="384">
        <v>10322</v>
      </c>
      <c r="H24" s="190"/>
      <c r="I24" s="191"/>
      <c r="J24" s="192"/>
    </row>
    <row r="25" spans="2:10" ht="15">
      <c r="B25" s="193"/>
      <c r="C25" s="220" t="s">
        <v>105</v>
      </c>
      <c r="D25" s="397">
        <v>33203</v>
      </c>
      <c r="E25" s="397">
        <v>30744</v>
      </c>
      <c r="F25" s="397">
        <v>51850</v>
      </c>
      <c r="G25" s="398">
        <v>47349.471000000005</v>
      </c>
      <c r="H25" s="190"/>
      <c r="I25" s="191"/>
      <c r="J25" s="192"/>
    </row>
    <row r="26" spans="2:10" ht="15">
      <c r="B26" s="193"/>
      <c r="C26" s="219" t="s">
        <v>106</v>
      </c>
      <c r="D26" s="397">
        <v>-122166</v>
      </c>
      <c r="E26" s="397">
        <v>-191976</v>
      </c>
      <c r="F26" s="397">
        <v>-22114</v>
      </c>
      <c r="G26" s="398">
        <v>-37027.471</v>
      </c>
      <c r="H26" s="190"/>
      <c r="I26" s="191"/>
      <c r="J26" s="192"/>
    </row>
    <row r="27" spans="2:10" ht="15">
      <c r="B27" s="193"/>
      <c r="C27" s="219" t="s">
        <v>107</v>
      </c>
      <c r="D27" s="316">
        <v>78438</v>
      </c>
      <c r="E27" s="316">
        <v>15620</v>
      </c>
      <c r="F27" s="316">
        <v>113362</v>
      </c>
      <c r="G27" s="384">
        <v>40197</v>
      </c>
      <c r="H27" s="190"/>
      <c r="I27" s="191"/>
      <c r="J27" s="192"/>
    </row>
    <row r="28" spans="2:10" ht="15">
      <c r="B28" s="193"/>
      <c r="C28" s="194"/>
      <c r="D28" s="338"/>
      <c r="E28" s="336"/>
      <c r="F28" s="336"/>
      <c r="G28" s="337"/>
      <c r="H28" s="190"/>
      <c r="I28" s="191"/>
      <c r="J28" s="192"/>
    </row>
    <row r="29" spans="2:10" ht="15.75">
      <c r="B29" s="193"/>
      <c r="C29" s="218" t="s">
        <v>184</v>
      </c>
      <c r="D29" s="403">
        <f>SUM(D30:D31)+SUM(D33:D34)+D36+SUM(D38:D40)</f>
        <v>-111848.0000000018</v>
      </c>
      <c r="E29" s="403">
        <f>SUM(E30:E31)+SUM(E33:E34)+E36+SUM(E38:E40)</f>
        <v>313250.00000000035</v>
      </c>
      <c r="F29" s="403">
        <f>SUM(F30:F31)+SUM(F33:F34)+F36+SUM(F38:F40)</f>
        <v>40970.999999999374</v>
      </c>
      <c r="G29" s="403">
        <f>SUM(G30:G31)+SUM(G33:G34)+G36+SUM(G38:G40)</f>
        <v>557815.6560740031</v>
      </c>
      <c r="H29" s="190"/>
      <c r="I29" s="191"/>
      <c r="J29" s="192"/>
    </row>
    <row r="30" spans="2:10" ht="15">
      <c r="B30" s="193"/>
      <c r="C30" s="221" t="s">
        <v>108</v>
      </c>
      <c r="D30" s="316">
        <v>34158</v>
      </c>
      <c r="E30" s="316">
        <v>22999</v>
      </c>
      <c r="F30" s="316">
        <v>293285</v>
      </c>
      <c r="G30" s="384">
        <v>25220</v>
      </c>
      <c r="H30" s="190"/>
      <c r="I30" s="191"/>
      <c r="J30" s="192"/>
    </row>
    <row r="31" spans="2:10" ht="15">
      <c r="B31" s="193"/>
      <c r="C31" s="221" t="s">
        <v>109</v>
      </c>
      <c r="D31" s="316">
        <v>-78081</v>
      </c>
      <c r="E31" s="316">
        <v>56037</v>
      </c>
      <c r="F31" s="316">
        <v>-230275</v>
      </c>
      <c r="G31" s="384">
        <v>71963</v>
      </c>
      <c r="H31" s="190"/>
      <c r="I31" s="191"/>
      <c r="J31" s="192"/>
    </row>
    <row r="32" spans="2:10" ht="15">
      <c r="B32" s="193"/>
      <c r="C32" s="199"/>
      <c r="D32" s="334"/>
      <c r="E32" s="335"/>
      <c r="F32" s="336"/>
      <c r="G32" s="385"/>
      <c r="H32" s="190"/>
      <c r="I32" s="191"/>
      <c r="J32" s="192"/>
    </row>
    <row r="33" spans="2:10" ht="15">
      <c r="B33" s="193"/>
      <c r="C33" s="222" t="s">
        <v>110</v>
      </c>
      <c r="D33" s="316">
        <v>-4791.266848996656</v>
      </c>
      <c r="E33" s="316">
        <v>99194.25496075474</v>
      </c>
      <c r="F33" s="316">
        <v>-9686.102456477784</v>
      </c>
      <c r="G33" s="384">
        <v>-24308.202655280184</v>
      </c>
      <c r="H33" s="202"/>
      <c r="I33" s="191"/>
      <c r="J33" s="192"/>
    </row>
    <row r="34" spans="2:10" ht="16.5">
      <c r="B34" s="193"/>
      <c r="C34" s="221" t="s">
        <v>111</v>
      </c>
      <c r="D34" s="316">
        <v>-48910.83324388395</v>
      </c>
      <c r="E34" s="316">
        <v>-67204.97679145038</v>
      </c>
      <c r="F34" s="316">
        <v>-25504.378154513503</v>
      </c>
      <c r="G34" s="384">
        <v>-2020.1256346051196</v>
      </c>
      <c r="H34" s="190"/>
      <c r="I34" s="191"/>
      <c r="J34" s="192"/>
    </row>
    <row r="35" spans="2:10" ht="15">
      <c r="B35" s="193"/>
      <c r="C35" s="323" t="s">
        <v>185</v>
      </c>
      <c r="D35" s="316">
        <v>-5037</v>
      </c>
      <c r="E35" s="316">
        <v>-10036</v>
      </c>
      <c r="F35" s="316">
        <v>-20743</v>
      </c>
      <c r="G35" s="384">
        <v>20867.656074</v>
      </c>
      <c r="H35" s="190"/>
      <c r="I35" s="191"/>
      <c r="J35" s="192"/>
    </row>
    <row r="36" spans="2:10" ht="15">
      <c r="B36" s="193"/>
      <c r="C36" s="223" t="s">
        <v>112</v>
      </c>
      <c r="D36" s="316">
        <v>-1217</v>
      </c>
      <c r="E36" s="316">
        <v>-6236</v>
      </c>
      <c r="F36" s="316">
        <v>-43667</v>
      </c>
      <c r="G36" s="384">
        <v>2282.842351</v>
      </c>
      <c r="H36" s="190"/>
      <c r="I36" s="191"/>
      <c r="J36" s="192"/>
    </row>
    <row r="37" spans="2:10" ht="15">
      <c r="B37" s="193"/>
      <c r="C37" s="199"/>
      <c r="D37" s="334"/>
      <c r="E37" s="335"/>
      <c r="F37" s="335"/>
      <c r="G37" s="386"/>
      <c r="H37" s="190"/>
      <c r="I37" s="191"/>
      <c r="J37" s="192"/>
    </row>
    <row r="38" spans="2:10" ht="16.5">
      <c r="B38" s="193"/>
      <c r="C38" s="221" t="s">
        <v>186</v>
      </c>
      <c r="D38" s="316">
        <v>-13005.899907121202</v>
      </c>
      <c r="E38" s="316">
        <v>208460.72183069598</v>
      </c>
      <c r="F38" s="316">
        <v>43418.480610990664</v>
      </c>
      <c r="G38" s="384">
        <v>484678.14201288833</v>
      </c>
      <c r="H38" s="190"/>
      <c r="I38" s="191"/>
      <c r="J38" s="192"/>
    </row>
    <row r="39" spans="2:10" ht="16.5">
      <c r="B39" s="193"/>
      <c r="C39" s="221" t="s">
        <v>187</v>
      </c>
      <c r="D39" s="316">
        <v>0</v>
      </c>
      <c r="E39" s="316">
        <v>0</v>
      </c>
      <c r="F39" s="316">
        <v>13400</v>
      </c>
      <c r="G39" s="384">
        <v>0</v>
      </c>
      <c r="H39" s="190"/>
      <c r="I39" s="191"/>
      <c r="J39" s="192"/>
    </row>
    <row r="40" spans="2:10" ht="16.5">
      <c r="B40" s="193"/>
      <c r="C40" s="221" t="s">
        <v>188</v>
      </c>
      <c r="D40" s="316">
        <v>0</v>
      </c>
      <c r="E40" s="316">
        <v>0</v>
      </c>
      <c r="F40" s="316">
        <v>0</v>
      </c>
      <c r="G40" s="384">
        <v>0</v>
      </c>
      <c r="H40" s="190"/>
      <c r="I40" s="191"/>
      <c r="J40" s="192"/>
    </row>
    <row r="41" spans="2:10" ht="15">
      <c r="B41" s="193"/>
      <c r="C41" s="199"/>
      <c r="D41" s="338"/>
      <c r="E41" s="336"/>
      <c r="F41" s="336"/>
      <c r="G41" s="337"/>
      <c r="H41" s="190"/>
      <c r="I41" s="191"/>
      <c r="J41" s="192"/>
    </row>
    <row r="42" spans="2:10" ht="15.75">
      <c r="B42" s="193"/>
      <c r="C42" s="224" t="s">
        <v>113</v>
      </c>
      <c r="D42" s="315">
        <f>+D43</f>
        <v>-33830.99999999814</v>
      </c>
      <c r="E42" s="315">
        <f>+E43</f>
        <v>-6573.000000000466</v>
      </c>
      <c r="F42" s="315">
        <f>+F43</f>
        <v>-20925.999999999534</v>
      </c>
      <c r="G42" s="315">
        <f>+G43</f>
        <v>49449.50714815431</v>
      </c>
      <c r="H42" s="190"/>
      <c r="I42" s="191"/>
      <c r="J42" s="192"/>
    </row>
    <row r="43" spans="2:10" ht="15">
      <c r="B43" s="193"/>
      <c r="C43" s="225" t="s">
        <v>114</v>
      </c>
      <c r="D43" s="368">
        <f>D46-(D10+D12+D30+D31+D33+D34+D36+D38+D39)</f>
        <v>-33830.99999999814</v>
      </c>
      <c r="E43" s="368">
        <f>E46-(E10+E12+E30+E31+E33+E34+E36+E38+E39)</f>
        <v>-6573.000000000466</v>
      </c>
      <c r="F43" s="368">
        <f>F46-(F10+F12+F30+F31+F33+F34+F36+F38+F39)</f>
        <v>-20925.999999999534</v>
      </c>
      <c r="G43" s="384">
        <f>G46-(G10+G12+G30+G31+G33+G34+G36+G38+G39)</f>
        <v>49449.50714815431</v>
      </c>
      <c r="H43" s="190"/>
      <c r="I43" s="191"/>
      <c r="J43" s="192"/>
    </row>
    <row r="44" spans="2:10" ht="15">
      <c r="B44" s="193"/>
      <c r="C44" s="221" t="s">
        <v>115</v>
      </c>
      <c r="D44" s="316">
        <v>0</v>
      </c>
      <c r="E44" s="316">
        <v>0</v>
      </c>
      <c r="F44" s="316">
        <v>0</v>
      </c>
      <c r="G44" s="384">
        <v>0</v>
      </c>
      <c r="H44" s="190"/>
      <c r="I44" s="191"/>
      <c r="J44" s="192"/>
    </row>
    <row r="45" spans="2:10" ht="15.75" thickBot="1">
      <c r="B45" s="193"/>
      <c r="C45" s="194"/>
      <c r="D45" s="339"/>
      <c r="E45" s="340"/>
      <c r="F45" s="340"/>
      <c r="G45" s="341"/>
      <c r="H45" s="207"/>
      <c r="I45" s="191"/>
      <c r="J45" s="192"/>
    </row>
    <row r="46" spans="2:10" ht="18.75" thickBot="1" thickTop="1">
      <c r="B46" s="193"/>
      <c r="C46" s="177" t="s">
        <v>189</v>
      </c>
      <c r="D46" s="303">
        <v>1140768</v>
      </c>
      <c r="E46" s="303">
        <v>2614037</v>
      </c>
      <c r="F46" s="303">
        <v>1075552</v>
      </c>
      <c r="G46" s="314">
        <v>1327015</v>
      </c>
      <c r="H46" s="208"/>
      <c r="I46" s="191"/>
      <c r="J46" s="192"/>
    </row>
    <row r="47" spans="2:10" ht="17.25" thickBot="1" thickTop="1">
      <c r="B47" s="193"/>
      <c r="C47" s="209"/>
      <c r="D47" s="210"/>
      <c r="E47" s="210"/>
      <c r="F47" s="210"/>
      <c r="G47" s="210"/>
      <c r="H47" s="210"/>
      <c r="I47" s="191"/>
      <c r="J47" s="192"/>
    </row>
    <row r="48" spans="2:10" ht="20.25" thickBot="1" thickTop="1">
      <c r="B48" s="12"/>
      <c r="C48" s="226" t="s">
        <v>116</v>
      </c>
      <c r="D48" s="211"/>
      <c r="E48" s="211"/>
      <c r="F48" s="211"/>
      <c r="G48" s="211"/>
      <c r="H48" s="212"/>
      <c r="I48" s="98"/>
      <c r="J48" s="2"/>
    </row>
    <row r="49" spans="2:10" ht="18.75" thickTop="1">
      <c r="B49" s="12"/>
      <c r="C49" s="213"/>
      <c r="D49" s="214"/>
      <c r="E49" s="215"/>
      <c r="F49" s="215"/>
      <c r="G49" s="215"/>
      <c r="H49" s="215"/>
      <c r="I49" s="98"/>
      <c r="J49" s="2"/>
    </row>
    <row r="50" spans="2:10" ht="15.75">
      <c r="B50" s="12"/>
      <c r="C50" s="67" t="s">
        <v>190</v>
      </c>
      <c r="E50" s="1"/>
      <c r="F50" s="1"/>
      <c r="G50" s="5"/>
      <c r="H50" s="5" t="s">
        <v>191</v>
      </c>
      <c r="I50" s="98"/>
      <c r="J50" s="2"/>
    </row>
    <row r="51" spans="2:10" ht="15.75">
      <c r="B51" s="12"/>
      <c r="C51" s="112" t="s">
        <v>192</v>
      </c>
      <c r="E51" s="1"/>
      <c r="F51" s="1"/>
      <c r="H51" s="227" t="s">
        <v>193</v>
      </c>
      <c r="I51" s="98"/>
      <c r="J51" s="2"/>
    </row>
    <row r="52" spans="2:10" ht="15.75">
      <c r="B52" s="12"/>
      <c r="C52" s="112" t="s">
        <v>194</v>
      </c>
      <c r="E52" s="1"/>
      <c r="F52" s="1"/>
      <c r="H52" s="1"/>
      <c r="I52" s="98"/>
      <c r="J52" s="2"/>
    </row>
    <row r="53" spans="2:10" ht="15.75" thickBot="1">
      <c r="B53" s="132"/>
      <c r="C53" s="216"/>
      <c r="D53" s="73"/>
      <c r="E53" s="115"/>
      <c r="F53" s="115"/>
      <c r="G53" s="115"/>
      <c r="H53" s="115"/>
      <c r="I53" s="116"/>
      <c r="J53" s="2"/>
    </row>
    <row r="54" spans="2:10" ht="16.5" thickTop="1">
      <c r="B54" s="217"/>
      <c r="C54" s="112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22">
      <selection activeCell="B2" sqref="B2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7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8" t="s">
        <v>18</v>
      </c>
      <c r="C2" s="184" t="s">
        <v>149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8"/>
      <c r="C3" s="184" t="s">
        <v>117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8"/>
      <c r="C4" s="111"/>
      <c r="D4" s="139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9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69" t="s">
        <v>25</v>
      </c>
      <c r="D6" s="85"/>
      <c r="E6" s="420" t="s">
        <v>75</v>
      </c>
      <c r="F6" s="420"/>
      <c r="G6" s="87"/>
      <c r="H6" s="87"/>
      <c r="I6" s="98"/>
      <c r="J6" s="2"/>
      <c r="K6" s="2"/>
      <c r="L6" s="2"/>
    </row>
    <row r="7" spans="2:12" ht="15.75">
      <c r="B7" s="12"/>
      <c r="C7" s="169" t="s">
        <v>26</v>
      </c>
      <c r="D7" s="21">
        <v>2007</v>
      </c>
      <c r="E7" s="21">
        <v>2008</v>
      </c>
      <c r="F7" s="21">
        <v>2009</v>
      </c>
      <c r="G7" s="21">
        <v>2010</v>
      </c>
      <c r="H7" s="89"/>
      <c r="I7" s="98"/>
      <c r="J7" s="2"/>
      <c r="K7" s="2"/>
      <c r="L7" s="2"/>
    </row>
    <row r="8" spans="2:12" ht="15.75">
      <c r="B8" s="12"/>
      <c r="C8" s="392" t="str">
        <f>Fedőlap!$E$13</f>
        <v>Dátum: 2011.04.07.</v>
      </c>
      <c r="D8" s="371"/>
      <c r="E8" s="371"/>
      <c r="F8" s="371"/>
      <c r="G8" s="371"/>
      <c r="H8" s="121"/>
      <c r="I8" s="98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228"/>
      <c r="H9" s="186"/>
      <c r="I9" s="98"/>
      <c r="J9" s="2"/>
      <c r="K9" s="2"/>
      <c r="L9" s="2"/>
    </row>
    <row r="10" spans="2:12" ht="17.25" thickBot="1" thickTop="1">
      <c r="B10" s="12"/>
      <c r="C10" s="265" t="s">
        <v>118</v>
      </c>
      <c r="D10" s="303">
        <f>-'1. Tábla'!E11</f>
        <v>1422512</v>
      </c>
      <c r="E10" s="303">
        <f>-'1. Tábla'!F11</f>
        <v>923789</v>
      </c>
      <c r="F10" s="303">
        <f>-'1. Tábla'!G11</f>
        <v>974385</v>
      </c>
      <c r="G10" s="360">
        <f>-'1. Tábla'!H11</f>
        <v>925168.0667794206</v>
      </c>
      <c r="H10" s="110"/>
      <c r="I10" s="98"/>
      <c r="J10" s="2"/>
      <c r="K10" s="2"/>
      <c r="L10" s="2"/>
    </row>
    <row r="11" spans="2:12" ht="15.75" thickTop="1">
      <c r="B11" s="12"/>
      <c r="C11" s="105"/>
      <c r="D11" s="399"/>
      <c r="E11" s="309"/>
      <c r="F11" s="309"/>
      <c r="G11" s="404"/>
      <c r="H11" s="102"/>
      <c r="I11" s="98"/>
      <c r="J11" s="2"/>
      <c r="K11" s="2"/>
      <c r="L11" s="2"/>
    </row>
    <row r="12" spans="2:12" ht="17.25">
      <c r="B12" s="187"/>
      <c r="C12" s="324" t="s">
        <v>181</v>
      </c>
      <c r="D12" s="401">
        <f>D13+D14+D15+D22+D27</f>
        <v>-250567</v>
      </c>
      <c r="E12" s="401">
        <f>E13+E14+E15+E22+E27</f>
        <v>1292506</v>
      </c>
      <c r="F12" s="401">
        <f>F13+F14+F15+F22+F27</f>
        <v>-70726</v>
      </c>
      <c r="G12" s="403">
        <f>G13+G14+G15+G22+G27</f>
        <v>-376257</v>
      </c>
      <c r="H12" s="190"/>
      <c r="I12" s="191"/>
      <c r="J12" s="192"/>
      <c r="K12" s="192"/>
      <c r="L12" s="192"/>
    </row>
    <row r="13" spans="2:12" ht="15">
      <c r="B13" s="193"/>
      <c r="C13" s="219" t="s">
        <v>196</v>
      </c>
      <c r="D13" s="316">
        <v>2188.0000000000164</v>
      </c>
      <c r="E13" s="316">
        <v>1464539</v>
      </c>
      <c r="F13" s="316">
        <v>-693596</v>
      </c>
      <c r="G13" s="384">
        <v>-56242</v>
      </c>
      <c r="H13" s="190"/>
      <c r="I13" s="191"/>
      <c r="J13" s="192"/>
      <c r="K13" s="192"/>
      <c r="L13" s="192"/>
    </row>
    <row r="14" spans="2:12" ht="15">
      <c r="B14" s="193"/>
      <c r="C14" s="219" t="s">
        <v>197</v>
      </c>
      <c r="D14" s="316">
        <v>-13162</v>
      </c>
      <c r="E14" s="316">
        <v>-12508</v>
      </c>
      <c r="F14" s="316">
        <v>-119447</v>
      </c>
      <c r="G14" s="384">
        <v>-76537</v>
      </c>
      <c r="H14" s="190"/>
      <c r="I14" s="191"/>
      <c r="J14" s="192"/>
      <c r="K14" s="192"/>
      <c r="L14" s="192"/>
    </row>
    <row r="15" spans="2:12" ht="15">
      <c r="B15" s="193"/>
      <c r="C15" s="219" t="s">
        <v>198</v>
      </c>
      <c r="D15" s="316">
        <v>-237260</v>
      </c>
      <c r="E15" s="316">
        <v>-39494</v>
      </c>
      <c r="F15" s="316">
        <v>591495</v>
      </c>
      <c r="G15" s="384">
        <v>-277017</v>
      </c>
      <c r="H15" s="190"/>
      <c r="I15" s="191"/>
      <c r="J15" s="192"/>
      <c r="K15" s="192"/>
      <c r="L15" s="192"/>
    </row>
    <row r="16" spans="2:12" ht="15">
      <c r="B16" s="193"/>
      <c r="C16" s="220" t="s">
        <v>102</v>
      </c>
      <c r="D16" s="397">
        <v>2323800</v>
      </c>
      <c r="E16" s="397">
        <v>2024622</v>
      </c>
      <c r="F16" s="397">
        <v>3653315</v>
      </c>
      <c r="G16" s="398">
        <v>2522925.251587</v>
      </c>
      <c r="H16" s="190"/>
      <c r="I16" s="191"/>
      <c r="J16" s="192"/>
      <c r="K16" s="192"/>
      <c r="L16" s="192"/>
    </row>
    <row r="17" spans="2:12" ht="15">
      <c r="B17" s="193"/>
      <c r="C17" s="219" t="s">
        <v>103</v>
      </c>
      <c r="D17" s="397">
        <v>-2561060</v>
      </c>
      <c r="E17" s="397">
        <v>-2064116</v>
      </c>
      <c r="F17" s="397">
        <v>-3061820</v>
      </c>
      <c r="G17" s="398">
        <v>-2799942.251587</v>
      </c>
      <c r="H17" s="190"/>
      <c r="I17" s="191"/>
      <c r="J17" s="192"/>
      <c r="K17" s="192"/>
      <c r="L17" s="192"/>
    </row>
    <row r="18" spans="2:12" ht="15">
      <c r="B18" s="193"/>
      <c r="C18" s="220" t="s">
        <v>199</v>
      </c>
      <c r="D18" s="316">
        <v>-65102</v>
      </c>
      <c r="E18" s="316">
        <v>-23259</v>
      </c>
      <c r="F18" s="316">
        <v>60648</v>
      </c>
      <c r="G18" s="384">
        <v>-89353</v>
      </c>
      <c r="H18" s="190"/>
      <c r="I18" s="191"/>
      <c r="J18" s="192"/>
      <c r="K18" s="192"/>
      <c r="L18" s="192"/>
    </row>
    <row r="19" spans="2:12" ht="15">
      <c r="B19" s="193"/>
      <c r="C19" s="220" t="s">
        <v>200</v>
      </c>
      <c r="D19" s="316">
        <v>-172158</v>
      </c>
      <c r="E19" s="316">
        <v>-16235</v>
      </c>
      <c r="F19" s="316">
        <v>530847</v>
      </c>
      <c r="G19" s="384">
        <v>-187664</v>
      </c>
      <c r="H19" s="190"/>
      <c r="I19" s="191"/>
      <c r="J19" s="192"/>
      <c r="K19" s="192"/>
      <c r="L19" s="192"/>
    </row>
    <row r="20" spans="2:12" ht="15">
      <c r="B20" s="193"/>
      <c r="C20" s="220" t="s">
        <v>102</v>
      </c>
      <c r="D20" s="397">
        <v>11921</v>
      </c>
      <c r="E20" s="397">
        <v>17513</v>
      </c>
      <c r="F20" s="397">
        <v>732710</v>
      </c>
      <c r="G20" s="398">
        <v>2845.914086</v>
      </c>
      <c r="H20" s="190"/>
      <c r="I20" s="191"/>
      <c r="J20" s="192"/>
      <c r="K20" s="192"/>
      <c r="L20" s="192"/>
    </row>
    <row r="21" spans="2:12" ht="15">
      <c r="B21" s="193"/>
      <c r="C21" s="220" t="s">
        <v>103</v>
      </c>
      <c r="D21" s="397">
        <v>-184079</v>
      </c>
      <c r="E21" s="397">
        <v>-33748</v>
      </c>
      <c r="F21" s="397">
        <v>-201863</v>
      </c>
      <c r="G21" s="398">
        <v>-190509.91408600003</v>
      </c>
      <c r="H21" s="190"/>
      <c r="I21" s="191"/>
      <c r="J21" s="192"/>
      <c r="K21" s="192"/>
      <c r="L21" s="192"/>
    </row>
    <row r="22" spans="2:12" ht="15">
      <c r="B22" s="193"/>
      <c r="C22" s="220" t="s">
        <v>201</v>
      </c>
      <c r="D22" s="316">
        <v>-64603</v>
      </c>
      <c r="E22" s="316">
        <v>-146226</v>
      </c>
      <c r="F22" s="316">
        <v>23264</v>
      </c>
      <c r="G22" s="384">
        <v>-930.9999999999974</v>
      </c>
      <c r="H22" s="190"/>
      <c r="I22" s="191"/>
      <c r="J22" s="192"/>
      <c r="K22" s="192"/>
      <c r="L22" s="192"/>
    </row>
    <row r="23" spans="2:12" ht="16.5">
      <c r="B23" s="193"/>
      <c r="C23" s="220" t="s">
        <v>182</v>
      </c>
      <c r="D23" s="316">
        <v>719</v>
      </c>
      <c r="E23" s="316">
        <v>-889</v>
      </c>
      <c r="F23" s="316">
        <v>551</v>
      </c>
      <c r="G23" s="384">
        <v>5.999999999999978</v>
      </c>
      <c r="H23" s="190"/>
      <c r="I23" s="191"/>
      <c r="J23" s="192"/>
      <c r="K23" s="192"/>
      <c r="L23" s="192"/>
    </row>
    <row r="24" spans="2:12" ht="15">
      <c r="B24" s="193"/>
      <c r="C24" s="322" t="s">
        <v>183</v>
      </c>
      <c r="D24" s="316">
        <v>-65322</v>
      </c>
      <c r="E24" s="316">
        <v>-145337</v>
      </c>
      <c r="F24" s="316">
        <v>22713</v>
      </c>
      <c r="G24" s="384">
        <v>-936.9999999999974</v>
      </c>
      <c r="H24" s="190"/>
      <c r="I24" s="191"/>
      <c r="J24" s="192"/>
      <c r="K24" s="192"/>
      <c r="L24" s="192"/>
    </row>
    <row r="25" spans="2:12" ht="15">
      <c r="B25" s="193"/>
      <c r="C25" s="220" t="s">
        <v>105</v>
      </c>
      <c r="D25" s="397">
        <v>27309</v>
      </c>
      <c r="E25" s="397">
        <v>22354</v>
      </c>
      <c r="F25" s="397">
        <v>40600</v>
      </c>
      <c r="G25" s="398">
        <v>30236.2</v>
      </c>
      <c r="H25" s="190"/>
      <c r="I25" s="191"/>
      <c r="J25" s="192"/>
      <c r="K25" s="192"/>
      <c r="L25" s="192"/>
    </row>
    <row r="26" spans="2:12" ht="15">
      <c r="B26" s="193"/>
      <c r="C26" s="219" t="s">
        <v>106</v>
      </c>
      <c r="D26" s="397">
        <v>-92631</v>
      </c>
      <c r="E26" s="397">
        <v>-167691</v>
      </c>
      <c r="F26" s="397">
        <v>-17887</v>
      </c>
      <c r="G26" s="398">
        <v>-31173.2</v>
      </c>
      <c r="H26" s="190"/>
      <c r="I26" s="191"/>
      <c r="J26" s="192"/>
      <c r="K26" s="192"/>
      <c r="L26" s="192"/>
    </row>
    <row r="27" spans="2:12" ht="15">
      <c r="B27" s="193"/>
      <c r="C27" s="219" t="s">
        <v>107</v>
      </c>
      <c r="D27" s="316">
        <v>62270</v>
      </c>
      <c r="E27" s="316">
        <v>26195</v>
      </c>
      <c r="F27" s="316">
        <v>127558</v>
      </c>
      <c r="G27" s="384">
        <v>34470</v>
      </c>
      <c r="H27" s="190"/>
      <c r="I27" s="191"/>
      <c r="J27" s="192"/>
      <c r="K27" s="192"/>
      <c r="L27" s="192"/>
    </row>
    <row r="28" spans="2:12" ht="15">
      <c r="B28" s="193"/>
      <c r="C28" s="194"/>
      <c r="D28" s="338"/>
      <c r="E28" s="336"/>
      <c r="F28" s="336"/>
      <c r="G28" s="337"/>
      <c r="H28" s="190"/>
      <c r="I28" s="191"/>
      <c r="J28" s="192"/>
      <c r="K28" s="192"/>
      <c r="L28" s="192"/>
    </row>
    <row r="29" spans="2:12" ht="15.75">
      <c r="B29" s="193"/>
      <c r="C29" s="218" t="s">
        <v>184</v>
      </c>
      <c r="D29" s="403">
        <f>SUM(D30:D31)+SUM(D33:D34)+D36+SUM(D38:D40)</f>
        <v>-163181.9999999986</v>
      </c>
      <c r="E29" s="403">
        <f>SUM(E30:E31)+SUM(E33:E34)+E36+SUM(E38:E40)</f>
        <v>206574.0000000005</v>
      </c>
      <c r="F29" s="403">
        <f>SUM(F30:F31)+SUM(F33:F34)+F36+SUM(F38:F40)</f>
        <v>62752.99999999798</v>
      </c>
      <c r="G29" s="403">
        <f>SUM(G30:G31)+SUM(G33:G34)+G36+SUM(G38:G40)</f>
        <v>451870.6560740021</v>
      </c>
      <c r="H29" s="190"/>
      <c r="I29" s="191"/>
      <c r="J29" s="192"/>
      <c r="K29" s="192"/>
      <c r="L29" s="192"/>
    </row>
    <row r="30" spans="2:12" ht="15">
      <c r="B30" s="193"/>
      <c r="C30" s="221" t="s">
        <v>202</v>
      </c>
      <c r="D30" s="316">
        <v>34158</v>
      </c>
      <c r="E30" s="316">
        <v>22999</v>
      </c>
      <c r="F30" s="316">
        <v>293285</v>
      </c>
      <c r="G30" s="384">
        <v>25220</v>
      </c>
      <c r="H30" s="190"/>
      <c r="I30" s="191"/>
      <c r="J30" s="192"/>
      <c r="K30" s="192"/>
      <c r="L30" s="192"/>
    </row>
    <row r="31" spans="2:12" ht="15">
      <c r="B31" s="193"/>
      <c r="C31" s="221" t="s">
        <v>203</v>
      </c>
      <c r="D31" s="316">
        <v>-130966</v>
      </c>
      <c r="E31" s="316">
        <v>11050</v>
      </c>
      <c r="F31" s="316">
        <v>-194446</v>
      </c>
      <c r="G31" s="384">
        <v>77605</v>
      </c>
      <c r="H31" s="190"/>
      <c r="I31" s="191"/>
      <c r="J31" s="192"/>
      <c r="K31" s="192"/>
      <c r="L31" s="192"/>
    </row>
    <row r="32" spans="2:12" ht="15">
      <c r="B32" s="193"/>
      <c r="C32" s="323"/>
      <c r="D32" s="334"/>
      <c r="E32" s="335"/>
      <c r="F32" s="336"/>
      <c r="G32" s="385"/>
      <c r="H32" s="190"/>
      <c r="I32" s="191"/>
      <c r="J32" s="192"/>
      <c r="K32" s="192"/>
      <c r="L32" s="192"/>
    </row>
    <row r="33" spans="2:12" ht="15">
      <c r="B33" s="193"/>
      <c r="C33" s="325" t="s">
        <v>204</v>
      </c>
      <c r="D33" s="316">
        <v>-4367.844181052078</v>
      </c>
      <c r="E33" s="316">
        <v>101114.12443349764</v>
      </c>
      <c r="F33" s="316">
        <v>-12195.090094327497</v>
      </c>
      <c r="G33" s="384">
        <v>-24958.44715811745</v>
      </c>
      <c r="H33" s="202"/>
      <c r="I33" s="191"/>
      <c r="J33" s="192"/>
      <c r="K33" s="192"/>
      <c r="L33" s="192"/>
    </row>
    <row r="34" spans="2:12" ht="16.5">
      <c r="B34" s="193"/>
      <c r="C34" s="221" t="s">
        <v>205</v>
      </c>
      <c r="D34" s="316">
        <v>-47826.833243884</v>
      </c>
      <c r="E34" s="316">
        <v>-67773.97679145035</v>
      </c>
      <c r="F34" s="316">
        <v>-23079.378154513437</v>
      </c>
      <c r="G34" s="384">
        <v>-2086.1256346051487</v>
      </c>
      <c r="H34" s="190"/>
      <c r="I34" s="191"/>
      <c r="J34" s="192"/>
      <c r="K34" s="192"/>
      <c r="L34" s="192"/>
    </row>
    <row r="35" spans="2:12" ht="15">
      <c r="B35" s="193"/>
      <c r="C35" s="323" t="s">
        <v>185</v>
      </c>
      <c r="D35" s="316">
        <v>-5037</v>
      </c>
      <c r="E35" s="316">
        <v>-10036</v>
      </c>
      <c r="F35" s="316">
        <v>-20743</v>
      </c>
      <c r="G35" s="384">
        <v>20867.656074</v>
      </c>
      <c r="H35" s="190"/>
      <c r="I35" s="191"/>
      <c r="J35" s="192"/>
      <c r="K35" s="192"/>
      <c r="L35" s="192"/>
    </row>
    <row r="36" spans="2:12" ht="15">
      <c r="B36" s="193"/>
      <c r="C36" s="223" t="s">
        <v>206</v>
      </c>
      <c r="D36" s="316">
        <v>-1217</v>
      </c>
      <c r="E36" s="316">
        <v>-6236</v>
      </c>
      <c r="F36" s="316">
        <v>-43667</v>
      </c>
      <c r="G36" s="384">
        <v>2282.842351</v>
      </c>
      <c r="H36" s="190"/>
      <c r="I36" s="191"/>
      <c r="J36" s="192"/>
      <c r="K36" s="192"/>
      <c r="L36" s="192"/>
    </row>
    <row r="37" spans="2:12" ht="15">
      <c r="B37" s="193"/>
      <c r="C37" s="326"/>
      <c r="D37" s="334"/>
      <c r="E37" s="335"/>
      <c r="F37" s="335"/>
      <c r="G37" s="386"/>
      <c r="H37" s="190"/>
      <c r="I37" s="191"/>
      <c r="J37" s="192"/>
      <c r="K37" s="192"/>
      <c r="L37" s="192"/>
    </row>
    <row r="38" spans="2:12" ht="16.5">
      <c r="B38" s="193"/>
      <c r="C38" s="221" t="s">
        <v>207</v>
      </c>
      <c r="D38" s="316">
        <v>-12962.322575062513</v>
      </c>
      <c r="E38" s="316">
        <v>145420.8523579532</v>
      </c>
      <c r="F38" s="316">
        <v>29455.468248838908</v>
      </c>
      <c r="G38" s="384">
        <v>373807.3865157247</v>
      </c>
      <c r="H38" s="190"/>
      <c r="I38" s="191"/>
      <c r="J38" s="192"/>
      <c r="K38" s="192"/>
      <c r="L38" s="192"/>
    </row>
    <row r="39" spans="2:12" ht="16.5">
      <c r="B39" s="193"/>
      <c r="C39" s="221" t="s">
        <v>208</v>
      </c>
      <c r="D39" s="316">
        <v>0</v>
      </c>
      <c r="E39" s="316">
        <v>0</v>
      </c>
      <c r="F39" s="316">
        <v>13400</v>
      </c>
      <c r="G39" s="384">
        <v>0</v>
      </c>
      <c r="H39" s="190"/>
      <c r="I39" s="191"/>
      <c r="J39" s="192"/>
      <c r="K39" s="192"/>
      <c r="L39" s="192"/>
    </row>
    <row r="40" spans="2:12" ht="16.5">
      <c r="B40" s="193"/>
      <c r="C40" s="221" t="s">
        <v>209</v>
      </c>
      <c r="D40" s="316">
        <v>0</v>
      </c>
      <c r="E40" s="316">
        <v>0</v>
      </c>
      <c r="F40" s="316">
        <v>0</v>
      </c>
      <c r="G40" s="384">
        <v>0</v>
      </c>
      <c r="H40" s="190"/>
      <c r="I40" s="191"/>
      <c r="J40" s="192"/>
      <c r="K40" s="192"/>
      <c r="L40" s="192"/>
    </row>
    <row r="41" spans="2:12" ht="15">
      <c r="B41" s="193"/>
      <c r="C41" s="199"/>
      <c r="D41" s="338"/>
      <c r="E41" s="336"/>
      <c r="F41" s="336"/>
      <c r="G41" s="385"/>
      <c r="H41" s="190"/>
      <c r="I41" s="191"/>
      <c r="J41" s="192"/>
      <c r="K41" s="192"/>
      <c r="L41" s="192"/>
    </row>
    <row r="42" spans="2:12" ht="15.75">
      <c r="B42" s="193"/>
      <c r="C42" s="224" t="s">
        <v>113</v>
      </c>
      <c r="D42" s="315">
        <f>+D43</f>
        <v>-30855</v>
      </c>
      <c r="E42" s="315">
        <f>+E43</f>
        <v>-448.00000000046566</v>
      </c>
      <c r="F42" s="315">
        <f>+F43</f>
        <v>-35974.99999999988</v>
      </c>
      <c r="G42" s="384">
        <f>+G43</f>
        <v>71978.27714657725</v>
      </c>
      <c r="H42" s="190"/>
      <c r="I42" s="191"/>
      <c r="J42" s="192"/>
      <c r="K42" s="192"/>
      <c r="L42" s="192"/>
    </row>
    <row r="43" spans="2:12" ht="15">
      <c r="B43" s="193"/>
      <c r="C43" s="225" t="s">
        <v>210</v>
      </c>
      <c r="D43" s="368">
        <f>D46-(D10+D12+D30+D31+D33+D34+D36+D38+D39)</f>
        <v>-30855</v>
      </c>
      <c r="E43" s="368">
        <f>E46-(E10+E12+E30+E31+E33+E34+E36+E38+E39)</f>
        <v>-448.00000000046566</v>
      </c>
      <c r="F43" s="368">
        <f>F46-(F10+F12+F30+F31+F33+F34+F36+F38+F39)</f>
        <v>-35974.99999999988</v>
      </c>
      <c r="G43" s="387">
        <f>G46-(G10+G12+G30+G31+G33+G34+G36+G38+G39)</f>
        <v>71978.27714657725</v>
      </c>
      <c r="H43" s="190"/>
      <c r="I43" s="191"/>
      <c r="J43" s="192"/>
      <c r="K43" s="192"/>
      <c r="L43" s="192"/>
    </row>
    <row r="44" spans="2:12" ht="15">
      <c r="B44" s="193"/>
      <c r="C44" s="221" t="s">
        <v>211</v>
      </c>
      <c r="D44" s="316">
        <v>0</v>
      </c>
      <c r="E44" s="316">
        <v>0</v>
      </c>
      <c r="F44" s="316">
        <v>0</v>
      </c>
      <c r="G44" s="384">
        <v>0</v>
      </c>
      <c r="H44" s="190"/>
      <c r="I44" s="191"/>
      <c r="J44" s="192"/>
      <c r="K44" s="192"/>
      <c r="L44" s="192"/>
    </row>
    <row r="45" spans="2:12" ht="15.75" thickBot="1">
      <c r="B45" s="193"/>
      <c r="C45" s="195"/>
      <c r="D45" s="339"/>
      <c r="E45" s="340"/>
      <c r="F45" s="340"/>
      <c r="G45" s="388"/>
      <c r="H45" s="229"/>
      <c r="I45" s="191"/>
      <c r="J45" s="192"/>
      <c r="K45" s="192"/>
      <c r="L45" s="192"/>
    </row>
    <row r="46" spans="2:12" ht="18.75" thickBot="1" thickTop="1">
      <c r="B46" s="193"/>
      <c r="C46" s="265" t="s">
        <v>119</v>
      </c>
      <c r="D46" s="342">
        <v>977908.0000000013</v>
      </c>
      <c r="E46" s="342">
        <v>2422421</v>
      </c>
      <c r="F46" s="342">
        <v>930436.9999999981</v>
      </c>
      <c r="G46" s="389">
        <v>1072760</v>
      </c>
      <c r="H46" s="208"/>
      <c r="I46" s="191"/>
      <c r="J46" s="192"/>
      <c r="K46" s="192"/>
      <c r="L46" s="192"/>
    </row>
    <row r="47" spans="2:12" ht="17.25" thickBot="1" thickTop="1">
      <c r="B47" s="12"/>
      <c r="C47" s="209"/>
      <c r="D47" s="343"/>
      <c r="E47" s="343"/>
      <c r="F47" s="343"/>
      <c r="G47" s="343"/>
      <c r="H47" s="231"/>
      <c r="I47" s="98"/>
      <c r="J47" s="2"/>
      <c r="K47" s="2"/>
      <c r="L47" s="2"/>
    </row>
    <row r="48" spans="2:12" ht="17.25" thickBot="1" thickTop="1">
      <c r="B48" s="12"/>
      <c r="C48" s="232"/>
      <c r="D48" s="344"/>
      <c r="E48" s="345"/>
      <c r="F48" s="345"/>
      <c r="G48" s="345"/>
      <c r="H48" s="405"/>
      <c r="I48" s="98"/>
      <c r="J48" s="2"/>
      <c r="K48" s="2"/>
      <c r="L48" s="2"/>
    </row>
    <row r="49" spans="2:12" ht="17.25" thickBot="1" thickTop="1">
      <c r="B49" s="12"/>
      <c r="C49" s="266" t="s">
        <v>120</v>
      </c>
      <c r="D49" s="342">
        <v>16040537</v>
      </c>
      <c r="E49" s="342">
        <v>18395361</v>
      </c>
      <c r="F49" s="342">
        <v>19267187</v>
      </c>
      <c r="G49" s="342">
        <v>20433340</v>
      </c>
      <c r="H49" s="406"/>
      <c r="I49" s="98"/>
      <c r="J49" s="2"/>
      <c r="K49" s="2"/>
      <c r="L49" s="2"/>
    </row>
    <row r="50" spans="2:12" ht="17.25" thickTop="1">
      <c r="B50" s="12"/>
      <c r="C50" s="220" t="s">
        <v>212</v>
      </c>
      <c r="D50" s="316">
        <v>16113851</v>
      </c>
      <c r="E50" s="316">
        <v>18536272</v>
      </c>
      <c r="F50" s="316">
        <v>19466709</v>
      </c>
      <c r="G50" s="316">
        <v>20539469</v>
      </c>
      <c r="H50" s="407"/>
      <c r="I50" s="98"/>
      <c r="J50" s="2"/>
      <c r="K50" s="2"/>
      <c r="L50" s="2"/>
    </row>
    <row r="51" spans="2:12" ht="16.5" customHeight="1">
      <c r="B51" s="12"/>
      <c r="C51" s="267" t="s">
        <v>213</v>
      </c>
      <c r="D51" s="316">
        <v>73314</v>
      </c>
      <c r="E51" s="316">
        <v>140911</v>
      </c>
      <c r="F51" s="316">
        <v>199522</v>
      </c>
      <c r="G51" s="316">
        <v>106129</v>
      </c>
      <c r="H51" s="408"/>
      <c r="I51" s="98"/>
      <c r="J51" s="2"/>
      <c r="K51" s="2"/>
      <c r="L51" s="2"/>
    </row>
    <row r="52" spans="2:12" ht="15.75" thickBot="1">
      <c r="B52" s="12"/>
      <c r="C52" s="195"/>
      <c r="D52" s="100"/>
      <c r="E52" s="100"/>
      <c r="F52" s="100"/>
      <c r="G52" s="100"/>
      <c r="H52" s="236"/>
      <c r="I52" s="98"/>
      <c r="J52" s="2"/>
      <c r="K52" s="2"/>
      <c r="L52" s="2"/>
    </row>
    <row r="53" spans="2:12" ht="20.25" thickBot="1" thickTop="1">
      <c r="B53" s="12"/>
      <c r="C53" s="226" t="s">
        <v>116</v>
      </c>
      <c r="D53" s="211"/>
      <c r="E53" s="211"/>
      <c r="F53" s="211"/>
      <c r="G53" s="211"/>
      <c r="H53" s="212"/>
      <c r="I53" s="98"/>
      <c r="J53" s="2"/>
      <c r="K53" s="5"/>
      <c r="L53" s="2"/>
    </row>
    <row r="54" spans="2:12" ht="18.75" thickTop="1">
      <c r="B54" s="12"/>
      <c r="C54" s="213"/>
      <c r="D54" s="214"/>
      <c r="E54" s="215"/>
      <c r="F54" s="215"/>
      <c r="G54" s="215"/>
      <c r="H54" s="215"/>
      <c r="I54" s="98"/>
      <c r="J54" s="2"/>
      <c r="K54" s="5"/>
      <c r="L54" s="2"/>
    </row>
    <row r="55" spans="2:12" ht="15.75">
      <c r="B55" s="12"/>
      <c r="C55" s="67" t="s">
        <v>190</v>
      </c>
      <c r="E55" s="1"/>
      <c r="F55" s="1"/>
      <c r="G55" s="5"/>
      <c r="H55" s="5" t="s">
        <v>191</v>
      </c>
      <c r="I55" s="98"/>
      <c r="J55" s="2"/>
      <c r="K55" s="5"/>
      <c r="L55" s="2"/>
    </row>
    <row r="56" spans="2:12" ht="15.75">
      <c r="B56" s="12"/>
      <c r="C56" s="112" t="s">
        <v>195</v>
      </c>
      <c r="E56" s="1"/>
      <c r="F56" s="1"/>
      <c r="H56" s="227" t="s">
        <v>193</v>
      </c>
      <c r="I56" s="98"/>
      <c r="J56" s="2"/>
      <c r="K56" s="5"/>
      <c r="L56" s="2"/>
    </row>
    <row r="57" spans="2:12" ht="15.75">
      <c r="B57" s="12"/>
      <c r="C57" s="112" t="s">
        <v>194</v>
      </c>
      <c r="E57" s="1"/>
      <c r="F57" s="1"/>
      <c r="H57" s="1"/>
      <c r="I57" s="98"/>
      <c r="J57" s="2"/>
      <c r="K57" s="5"/>
      <c r="L57" s="2"/>
    </row>
    <row r="58" spans="2:12" ht="16.5" thickBot="1">
      <c r="B58" s="132"/>
      <c r="C58" s="216"/>
      <c r="D58" s="237"/>
      <c r="E58" s="238"/>
      <c r="F58" s="238"/>
      <c r="G58" s="238"/>
      <c r="H58" s="238"/>
      <c r="I58" s="116"/>
      <c r="J58" s="2"/>
      <c r="K58" s="5"/>
      <c r="L58" s="2"/>
    </row>
    <row r="59" spans="2:12" ht="16.5" thickTop="1">
      <c r="B59" s="217"/>
      <c r="C59" s="112"/>
      <c r="D59" s="227"/>
      <c r="E59" s="227"/>
      <c r="F59" s="227"/>
      <c r="G59" s="227"/>
      <c r="H59" s="227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3">
      <selection activeCell="B2" sqref="B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7"/>
      <c r="D1" s="2"/>
      <c r="E1" s="2"/>
      <c r="F1" s="2"/>
      <c r="G1" s="2"/>
      <c r="H1" s="2"/>
      <c r="I1" s="2"/>
    </row>
    <row r="2" spans="2:9" ht="18">
      <c r="B2" s="118" t="s">
        <v>18</v>
      </c>
      <c r="C2" s="184" t="s">
        <v>148</v>
      </c>
      <c r="D2" s="3"/>
      <c r="E2" s="2"/>
      <c r="F2" s="2"/>
      <c r="G2" s="2"/>
      <c r="H2" s="2"/>
      <c r="I2" s="2"/>
    </row>
    <row r="3" spans="2:9" ht="18">
      <c r="B3" s="118"/>
      <c r="C3" s="184" t="s">
        <v>121</v>
      </c>
      <c r="D3" s="3"/>
      <c r="E3" s="2"/>
      <c r="F3" s="2"/>
      <c r="G3" s="2"/>
      <c r="H3" s="2"/>
      <c r="I3" s="2"/>
    </row>
    <row r="4" spans="2:9" ht="16.5" thickBot="1">
      <c r="B4" s="118"/>
      <c r="C4" s="111"/>
      <c r="D4" s="139"/>
      <c r="E4" s="2"/>
      <c r="F4" s="2"/>
      <c r="G4" s="2"/>
      <c r="H4" s="2"/>
      <c r="I4" s="2"/>
    </row>
    <row r="5" spans="2:9" ht="15.75" thickTop="1">
      <c r="B5" s="119"/>
      <c r="C5" s="80"/>
      <c r="D5" s="81"/>
      <c r="E5" s="81"/>
      <c r="F5" s="81"/>
      <c r="G5" s="82"/>
      <c r="H5" s="82"/>
      <c r="I5" s="83"/>
    </row>
    <row r="6" spans="2:9" ht="15">
      <c r="B6" s="12"/>
      <c r="C6" s="169" t="s">
        <v>25</v>
      </c>
      <c r="D6" s="85"/>
      <c r="E6" s="420" t="s">
        <v>75</v>
      </c>
      <c r="F6" s="420"/>
      <c r="G6" s="87"/>
      <c r="H6" s="87"/>
      <c r="I6" s="98"/>
    </row>
    <row r="7" spans="2:9" ht="15.75">
      <c r="B7" s="12"/>
      <c r="C7" s="169" t="s">
        <v>26</v>
      </c>
      <c r="D7" s="21">
        <v>2007</v>
      </c>
      <c r="E7" s="21">
        <v>2008</v>
      </c>
      <c r="F7" s="21">
        <v>2009</v>
      </c>
      <c r="G7" s="21">
        <v>2010</v>
      </c>
      <c r="H7" s="89"/>
      <c r="I7" s="98"/>
    </row>
    <row r="8" spans="2:9" ht="15.75">
      <c r="B8" s="12"/>
      <c r="C8" s="392" t="str">
        <f>Fedőlap!$E$13</f>
        <v>Dátum: 2011.04.07.</v>
      </c>
      <c r="D8" s="371"/>
      <c r="E8" s="371"/>
      <c r="F8" s="371"/>
      <c r="G8" s="371"/>
      <c r="H8" s="121"/>
      <c r="I8" s="98"/>
    </row>
    <row r="9" spans="2:9" ht="16.5" thickBot="1">
      <c r="B9" s="12"/>
      <c r="C9" s="92"/>
      <c r="D9" s="20"/>
      <c r="E9" s="20"/>
      <c r="F9" s="20"/>
      <c r="G9" s="185"/>
      <c r="H9" s="186"/>
      <c r="I9" s="98"/>
    </row>
    <row r="10" spans="2:9" ht="17.25" thickBot="1" thickTop="1">
      <c r="B10" s="12"/>
      <c r="C10" s="265" t="s">
        <v>122</v>
      </c>
      <c r="D10" s="124" t="s">
        <v>5</v>
      </c>
      <c r="E10" s="124" t="s">
        <v>5</v>
      </c>
      <c r="F10" s="124" t="s">
        <v>5</v>
      </c>
      <c r="G10" s="272" t="s">
        <v>5</v>
      </c>
      <c r="H10" s="110"/>
      <c r="I10" s="98"/>
    </row>
    <row r="11" spans="2:9" ht="15.75" thickTop="1">
      <c r="B11" s="12"/>
      <c r="C11" s="105"/>
      <c r="D11" s="99"/>
      <c r="E11" s="100"/>
      <c r="F11" s="100"/>
      <c r="G11" s="101"/>
      <c r="H11" s="102"/>
      <c r="I11" s="98"/>
    </row>
    <row r="12" spans="2:9" ht="17.25">
      <c r="B12" s="187"/>
      <c r="C12" s="324" t="s">
        <v>181</v>
      </c>
      <c r="D12" s="188">
        <f>SUM(D13:D15,D22,D27)</f>
        <v>0</v>
      </c>
      <c r="E12" s="188">
        <f>SUM(E13:E15,E22,E27)</f>
        <v>0</v>
      </c>
      <c r="F12" s="188">
        <f>SUM(F13:F15,F22,F27)</f>
        <v>0</v>
      </c>
      <c r="G12" s="189">
        <f>SUM(G13:G15,G22,G27)</f>
        <v>0</v>
      </c>
      <c r="H12" s="190"/>
      <c r="I12" s="191"/>
    </row>
    <row r="13" spans="2:9" ht="15">
      <c r="B13" s="193"/>
      <c r="C13" s="219" t="s">
        <v>196</v>
      </c>
      <c r="D13" s="239" t="s">
        <v>5</v>
      </c>
      <c r="E13" s="239" t="s">
        <v>5</v>
      </c>
      <c r="F13" s="239" t="s">
        <v>5</v>
      </c>
      <c r="G13" s="240" t="s">
        <v>5</v>
      </c>
      <c r="H13" s="190"/>
      <c r="I13" s="191"/>
    </row>
    <row r="14" spans="2:9" ht="15">
      <c r="B14" s="193"/>
      <c r="C14" s="219" t="s">
        <v>197</v>
      </c>
      <c r="D14" s="239" t="s">
        <v>5</v>
      </c>
      <c r="E14" s="239" t="s">
        <v>5</v>
      </c>
      <c r="F14" s="239" t="s">
        <v>5</v>
      </c>
      <c r="G14" s="240" t="s">
        <v>5</v>
      </c>
      <c r="H14" s="190"/>
      <c r="I14" s="191"/>
    </row>
    <row r="15" spans="2:9" ht="15">
      <c r="B15" s="193"/>
      <c r="C15" s="219" t="s">
        <v>198</v>
      </c>
      <c r="D15" s="239" t="s">
        <v>5</v>
      </c>
      <c r="E15" s="239" t="s">
        <v>5</v>
      </c>
      <c r="F15" s="239" t="s">
        <v>5</v>
      </c>
      <c r="G15" s="240" t="s">
        <v>5</v>
      </c>
      <c r="H15" s="190"/>
      <c r="I15" s="191"/>
    </row>
    <row r="16" spans="2:9" ht="15">
      <c r="B16" s="193"/>
      <c r="C16" s="220" t="s">
        <v>102</v>
      </c>
      <c r="D16" s="409" t="s">
        <v>5</v>
      </c>
      <c r="E16" s="409" t="s">
        <v>5</v>
      </c>
      <c r="F16" s="409" t="s">
        <v>5</v>
      </c>
      <c r="G16" s="410" t="s">
        <v>5</v>
      </c>
      <c r="H16" s="190"/>
      <c r="I16" s="191"/>
    </row>
    <row r="17" spans="2:9" ht="15">
      <c r="B17" s="193"/>
      <c r="C17" s="219" t="s">
        <v>103</v>
      </c>
      <c r="D17" s="409" t="s">
        <v>5</v>
      </c>
      <c r="E17" s="409" t="s">
        <v>5</v>
      </c>
      <c r="F17" s="409" t="s">
        <v>5</v>
      </c>
      <c r="G17" s="410" t="s">
        <v>5</v>
      </c>
      <c r="H17" s="190"/>
      <c r="I17" s="191"/>
    </row>
    <row r="18" spans="2:9" ht="15">
      <c r="B18" s="193"/>
      <c r="C18" s="220" t="s">
        <v>199</v>
      </c>
      <c r="D18" s="239" t="s">
        <v>5</v>
      </c>
      <c r="E18" s="239" t="s">
        <v>5</v>
      </c>
      <c r="F18" s="239" t="s">
        <v>5</v>
      </c>
      <c r="G18" s="240" t="s">
        <v>5</v>
      </c>
      <c r="H18" s="190"/>
      <c r="I18" s="191"/>
    </row>
    <row r="19" spans="2:9" ht="15">
      <c r="B19" s="193"/>
      <c r="C19" s="220" t="s">
        <v>200</v>
      </c>
      <c r="D19" s="239" t="s">
        <v>5</v>
      </c>
      <c r="E19" s="239" t="s">
        <v>5</v>
      </c>
      <c r="F19" s="239" t="s">
        <v>5</v>
      </c>
      <c r="G19" s="240" t="s">
        <v>5</v>
      </c>
      <c r="H19" s="190"/>
      <c r="I19" s="191"/>
    </row>
    <row r="20" spans="2:9" ht="15">
      <c r="B20" s="193"/>
      <c r="C20" s="220" t="s">
        <v>102</v>
      </c>
      <c r="D20" s="409" t="s">
        <v>5</v>
      </c>
      <c r="E20" s="409" t="s">
        <v>5</v>
      </c>
      <c r="F20" s="409" t="s">
        <v>5</v>
      </c>
      <c r="G20" s="410" t="s">
        <v>5</v>
      </c>
      <c r="H20" s="190"/>
      <c r="I20" s="191"/>
    </row>
    <row r="21" spans="2:9" ht="15">
      <c r="B21" s="193"/>
      <c r="C21" s="220" t="s">
        <v>103</v>
      </c>
      <c r="D21" s="409" t="s">
        <v>5</v>
      </c>
      <c r="E21" s="409" t="s">
        <v>5</v>
      </c>
      <c r="F21" s="409" t="s">
        <v>5</v>
      </c>
      <c r="G21" s="410" t="s">
        <v>5</v>
      </c>
      <c r="H21" s="190"/>
      <c r="I21" s="191"/>
    </row>
    <row r="22" spans="2:9" ht="15">
      <c r="B22" s="193"/>
      <c r="C22" s="220" t="s">
        <v>201</v>
      </c>
      <c r="D22" s="239" t="s">
        <v>5</v>
      </c>
      <c r="E22" s="239" t="s">
        <v>5</v>
      </c>
      <c r="F22" s="239" t="s">
        <v>5</v>
      </c>
      <c r="G22" s="240" t="s">
        <v>5</v>
      </c>
      <c r="H22" s="190"/>
      <c r="I22" s="191"/>
    </row>
    <row r="23" spans="2:9" ht="16.5">
      <c r="B23" s="193"/>
      <c r="C23" s="220" t="s">
        <v>182</v>
      </c>
      <c r="D23" s="239" t="s">
        <v>5</v>
      </c>
      <c r="E23" s="239" t="s">
        <v>5</v>
      </c>
      <c r="F23" s="239" t="s">
        <v>5</v>
      </c>
      <c r="G23" s="240" t="s">
        <v>5</v>
      </c>
      <c r="H23" s="190"/>
      <c r="I23" s="191"/>
    </row>
    <row r="24" spans="2:9" ht="15">
      <c r="B24" s="193"/>
      <c r="C24" s="322" t="s">
        <v>183</v>
      </c>
      <c r="D24" s="239" t="s">
        <v>5</v>
      </c>
      <c r="E24" s="239" t="s">
        <v>5</v>
      </c>
      <c r="F24" s="239" t="s">
        <v>5</v>
      </c>
      <c r="G24" s="240" t="s">
        <v>5</v>
      </c>
      <c r="H24" s="190"/>
      <c r="I24" s="191"/>
    </row>
    <row r="25" spans="2:9" ht="15">
      <c r="B25" s="193"/>
      <c r="C25" s="220" t="s">
        <v>105</v>
      </c>
      <c r="D25" s="409" t="s">
        <v>5</v>
      </c>
      <c r="E25" s="409" t="s">
        <v>5</v>
      </c>
      <c r="F25" s="409" t="s">
        <v>5</v>
      </c>
      <c r="G25" s="410" t="s">
        <v>5</v>
      </c>
      <c r="H25" s="190"/>
      <c r="I25" s="191"/>
    </row>
    <row r="26" spans="2:9" ht="15">
      <c r="B26" s="193"/>
      <c r="C26" s="219" t="s">
        <v>106</v>
      </c>
      <c r="D26" s="409" t="s">
        <v>5</v>
      </c>
      <c r="E26" s="409" t="s">
        <v>5</v>
      </c>
      <c r="F26" s="409" t="s">
        <v>5</v>
      </c>
      <c r="G26" s="410" t="s">
        <v>5</v>
      </c>
      <c r="H26" s="190"/>
      <c r="I26" s="191"/>
    </row>
    <row r="27" spans="2:9" ht="15">
      <c r="B27" s="193"/>
      <c r="C27" s="219" t="s">
        <v>107</v>
      </c>
      <c r="D27" s="239" t="s">
        <v>5</v>
      </c>
      <c r="E27" s="239" t="s">
        <v>5</v>
      </c>
      <c r="F27" s="239" t="s">
        <v>5</v>
      </c>
      <c r="G27" s="240" t="s">
        <v>5</v>
      </c>
      <c r="H27" s="190"/>
      <c r="I27" s="191"/>
    </row>
    <row r="28" spans="2:9" ht="15">
      <c r="B28" s="193"/>
      <c r="C28" s="194"/>
      <c r="D28" s="196"/>
      <c r="E28" s="197"/>
      <c r="F28" s="197"/>
      <c r="G28" s="198"/>
      <c r="H28" s="190"/>
      <c r="I28" s="191"/>
    </row>
    <row r="29" spans="2:9" ht="15.75">
      <c r="B29" s="193"/>
      <c r="C29" s="218" t="s">
        <v>184</v>
      </c>
      <c r="D29" s="189">
        <f>SUM(D30:D40)</f>
        <v>0</v>
      </c>
      <c r="E29" s="189">
        <f>SUM(E30:E40)</f>
        <v>0</v>
      </c>
      <c r="F29" s="189">
        <f>SUM(F30:F40)</f>
        <v>0</v>
      </c>
      <c r="G29" s="189">
        <f>SUM(G30:G40)</f>
        <v>0</v>
      </c>
      <c r="H29" s="190"/>
      <c r="I29" s="191"/>
    </row>
    <row r="30" spans="2:9" ht="15">
      <c r="B30" s="193"/>
      <c r="C30" s="221" t="s">
        <v>202</v>
      </c>
      <c r="D30" s="239" t="s">
        <v>5</v>
      </c>
      <c r="E30" s="239" t="s">
        <v>5</v>
      </c>
      <c r="F30" s="239" t="s">
        <v>5</v>
      </c>
      <c r="G30" s="240" t="s">
        <v>5</v>
      </c>
      <c r="H30" s="190"/>
      <c r="I30" s="191"/>
    </row>
    <row r="31" spans="2:9" ht="15">
      <c r="B31" s="193"/>
      <c r="C31" s="221" t="s">
        <v>203</v>
      </c>
      <c r="D31" s="239" t="s">
        <v>5</v>
      </c>
      <c r="E31" s="239" t="s">
        <v>5</v>
      </c>
      <c r="F31" s="239" t="s">
        <v>5</v>
      </c>
      <c r="G31" s="240" t="s">
        <v>5</v>
      </c>
      <c r="H31" s="190"/>
      <c r="I31" s="191"/>
    </row>
    <row r="32" spans="2:9" ht="15">
      <c r="B32" s="193"/>
      <c r="C32" s="323"/>
      <c r="D32" s="200"/>
      <c r="E32" s="201"/>
      <c r="F32" s="197"/>
      <c r="G32" s="198"/>
      <c r="H32" s="190"/>
      <c r="I32" s="191"/>
    </row>
    <row r="33" spans="2:9" ht="15">
      <c r="B33" s="193"/>
      <c r="C33" s="325" t="s">
        <v>204</v>
      </c>
      <c r="D33" s="239" t="s">
        <v>5</v>
      </c>
      <c r="E33" s="239" t="s">
        <v>5</v>
      </c>
      <c r="F33" s="239" t="s">
        <v>5</v>
      </c>
      <c r="G33" s="240" t="s">
        <v>5</v>
      </c>
      <c r="H33" s="202"/>
      <c r="I33" s="191"/>
    </row>
    <row r="34" spans="2:9" ht="16.5">
      <c r="B34" s="193"/>
      <c r="C34" s="221" t="s">
        <v>205</v>
      </c>
      <c r="D34" s="239" t="s">
        <v>5</v>
      </c>
      <c r="E34" s="239" t="s">
        <v>5</v>
      </c>
      <c r="F34" s="239" t="s">
        <v>5</v>
      </c>
      <c r="G34" s="240" t="s">
        <v>5</v>
      </c>
      <c r="H34" s="190"/>
      <c r="I34" s="191"/>
    </row>
    <row r="35" spans="2:9" ht="15">
      <c r="B35" s="193"/>
      <c r="C35" s="323" t="s">
        <v>185</v>
      </c>
      <c r="D35" s="239" t="s">
        <v>5</v>
      </c>
      <c r="E35" s="239" t="s">
        <v>5</v>
      </c>
      <c r="F35" s="239" t="s">
        <v>5</v>
      </c>
      <c r="G35" s="240" t="s">
        <v>5</v>
      </c>
      <c r="H35" s="190"/>
      <c r="I35" s="191"/>
    </row>
    <row r="36" spans="2:9" ht="15">
      <c r="B36" s="193"/>
      <c r="C36" s="223" t="s">
        <v>206</v>
      </c>
      <c r="D36" s="240" t="s">
        <v>5</v>
      </c>
      <c r="E36" s="240" t="s">
        <v>5</v>
      </c>
      <c r="F36" s="240" t="s">
        <v>5</v>
      </c>
      <c r="G36" s="240" t="s">
        <v>5</v>
      </c>
      <c r="H36" s="190"/>
      <c r="I36" s="191"/>
    </row>
    <row r="37" spans="2:9" ht="15">
      <c r="B37" s="193"/>
      <c r="C37" s="326"/>
      <c r="D37" s="200"/>
      <c r="E37" s="201"/>
      <c r="F37" s="201"/>
      <c r="G37" s="203"/>
      <c r="H37" s="190"/>
      <c r="I37" s="191"/>
    </row>
    <row r="38" spans="2:9" ht="16.5">
      <c r="B38" s="193"/>
      <c r="C38" s="221" t="s">
        <v>207</v>
      </c>
      <c r="D38" s="239" t="s">
        <v>5</v>
      </c>
      <c r="E38" s="239" t="s">
        <v>5</v>
      </c>
      <c r="F38" s="239" t="s">
        <v>5</v>
      </c>
      <c r="G38" s="240" t="s">
        <v>5</v>
      </c>
      <c r="H38" s="190"/>
      <c r="I38" s="191"/>
    </row>
    <row r="39" spans="2:9" ht="16.5">
      <c r="B39" s="193"/>
      <c r="C39" s="221" t="s">
        <v>208</v>
      </c>
      <c r="D39" s="239" t="s">
        <v>5</v>
      </c>
      <c r="E39" s="239" t="s">
        <v>5</v>
      </c>
      <c r="F39" s="239" t="s">
        <v>5</v>
      </c>
      <c r="G39" s="240" t="s">
        <v>5</v>
      </c>
      <c r="H39" s="190"/>
      <c r="I39" s="191"/>
    </row>
    <row r="40" spans="2:9" ht="16.5">
      <c r="B40" s="193"/>
      <c r="C40" s="221" t="s">
        <v>209</v>
      </c>
      <c r="D40" s="239" t="s">
        <v>5</v>
      </c>
      <c r="E40" s="239" t="s">
        <v>5</v>
      </c>
      <c r="F40" s="239" t="s">
        <v>5</v>
      </c>
      <c r="G40" s="240" t="s">
        <v>5</v>
      </c>
      <c r="H40" s="190"/>
      <c r="I40" s="191"/>
    </row>
    <row r="41" spans="2:9" ht="15">
      <c r="B41" s="193"/>
      <c r="C41" s="199"/>
      <c r="D41" s="196"/>
      <c r="E41" s="197"/>
      <c r="F41" s="197"/>
      <c r="G41" s="198"/>
      <c r="H41" s="190"/>
      <c r="I41" s="191"/>
    </row>
    <row r="42" spans="2:9" ht="15.75">
      <c r="B42" s="193"/>
      <c r="C42" s="224" t="s">
        <v>113</v>
      </c>
      <c r="D42" s="240" t="s">
        <v>5</v>
      </c>
      <c r="E42" s="240" t="s">
        <v>5</v>
      </c>
      <c r="F42" s="240" t="s">
        <v>5</v>
      </c>
      <c r="G42" s="240" t="s">
        <v>5</v>
      </c>
      <c r="H42" s="190"/>
      <c r="I42" s="191"/>
    </row>
    <row r="43" spans="2:9" ht="15">
      <c r="B43" s="193"/>
      <c r="C43" s="225" t="s">
        <v>210</v>
      </c>
      <c r="D43" s="240" t="s">
        <v>5</v>
      </c>
      <c r="E43" s="240" t="s">
        <v>5</v>
      </c>
      <c r="F43" s="240" t="s">
        <v>5</v>
      </c>
      <c r="G43" s="240" t="s">
        <v>5</v>
      </c>
      <c r="H43" s="190"/>
      <c r="I43" s="191"/>
    </row>
    <row r="44" spans="2:9" ht="15">
      <c r="B44" s="193"/>
      <c r="C44" s="221" t="s">
        <v>211</v>
      </c>
      <c r="D44" s="240" t="s">
        <v>5</v>
      </c>
      <c r="E44" s="240" t="s">
        <v>5</v>
      </c>
      <c r="F44" s="240" t="s">
        <v>5</v>
      </c>
      <c r="G44" s="240" t="s">
        <v>5</v>
      </c>
      <c r="H44" s="190"/>
      <c r="I44" s="191"/>
    </row>
    <row r="45" spans="2:9" ht="15.75" thickBot="1">
      <c r="B45" s="193"/>
      <c r="C45" s="195"/>
      <c r="D45" s="204"/>
      <c r="E45" s="205"/>
      <c r="F45" s="205"/>
      <c r="G45" s="206"/>
      <c r="H45" s="241"/>
      <c r="I45" s="191"/>
    </row>
    <row r="46" spans="2:9" ht="18.75" thickBot="1" thickTop="1">
      <c r="B46" s="193"/>
      <c r="C46" s="265" t="s">
        <v>123</v>
      </c>
      <c r="D46" s="242" t="s">
        <v>5</v>
      </c>
      <c r="E46" s="242" t="s">
        <v>5</v>
      </c>
      <c r="F46" s="242" t="s">
        <v>5</v>
      </c>
      <c r="G46" s="273" t="s">
        <v>5</v>
      </c>
      <c r="H46" s="208"/>
      <c r="I46" s="191"/>
    </row>
    <row r="47" spans="2:9" ht="17.25" thickBot="1" thickTop="1">
      <c r="B47" s="12"/>
      <c r="C47" s="209"/>
      <c r="D47" s="268"/>
      <c r="E47" s="230"/>
      <c r="F47" s="230"/>
      <c r="G47" s="269"/>
      <c r="H47" s="231"/>
      <c r="I47" s="98"/>
    </row>
    <row r="48" spans="2:9" ht="17.25" thickBot="1" thickTop="1">
      <c r="B48" s="12"/>
      <c r="C48" s="232"/>
      <c r="D48" s="270"/>
      <c r="E48" s="233"/>
      <c r="F48" s="233"/>
      <c r="G48" s="271"/>
      <c r="H48" s="234"/>
      <c r="I48" s="98"/>
    </row>
    <row r="49" spans="2:9" ht="17.25" thickBot="1" thickTop="1">
      <c r="B49" s="12"/>
      <c r="C49" s="266" t="s">
        <v>124</v>
      </c>
      <c r="D49" s="124" t="s">
        <v>5</v>
      </c>
      <c r="E49" s="124" t="s">
        <v>5</v>
      </c>
      <c r="F49" s="124" t="s">
        <v>5</v>
      </c>
      <c r="G49" s="272" t="s">
        <v>5</v>
      </c>
      <c r="H49" s="110"/>
      <c r="I49" s="98"/>
    </row>
    <row r="50" spans="2:9" ht="17.25" thickTop="1">
      <c r="B50" s="12"/>
      <c r="C50" s="220" t="s">
        <v>214</v>
      </c>
      <c r="D50" s="109" t="s">
        <v>5</v>
      </c>
      <c r="E50" s="109" t="s">
        <v>5</v>
      </c>
      <c r="F50" s="109" t="s">
        <v>5</v>
      </c>
      <c r="G50" s="109" t="s">
        <v>5</v>
      </c>
      <c r="H50" s="104"/>
      <c r="I50" s="98"/>
    </row>
    <row r="51" spans="2:9" ht="15">
      <c r="B51" s="12"/>
      <c r="C51" s="327" t="s">
        <v>215</v>
      </c>
      <c r="D51" s="109" t="s">
        <v>5</v>
      </c>
      <c r="E51" s="109" t="s">
        <v>5</v>
      </c>
      <c r="F51" s="109" t="s">
        <v>5</v>
      </c>
      <c r="G51" s="109" t="s">
        <v>5</v>
      </c>
      <c r="H51" s="235"/>
      <c r="I51" s="98"/>
    </row>
    <row r="52" spans="2:9" ht="15.75" thickBot="1">
      <c r="B52" s="12"/>
      <c r="C52" s="195"/>
      <c r="D52" s="100"/>
      <c r="E52" s="100"/>
      <c r="F52" s="100"/>
      <c r="G52" s="100"/>
      <c r="H52" s="243"/>
      <c r="I52" s="98"/>
    </row>
    <row r="53" spans="2:9" ht="20.25" thickBot="1" thickTop="1">
      <c r="B53" s="12"/>
      <c r="C53" s="226" t="s">
        <v>116</v>
      </c>
      <c r="D53" s="211"/>
      <c r="E53" s="211"/>
      <c r="F53" s="211"/>
      <c r="G53" s="211"/>
      <c r="H53" s="212"/>
      <c r="I53" s="98"/>
    </row>
    <row r="54" spans="2:9" ht="18.75" thickTop="1">
      <c r="B54" s="12"/>
      <c r="C54" s="213"/>
      <c r="D54" s="214"/>
      <c r="E54" s="215"/>
      <c r="F54" s="215"/>
      <c r="G54" s="215"/>
      <c r="H54" s="215"/>
      <c r="I54" s="98"/>
    </row>
    <row r="55" spans="2:9" ht="15.75">
      <c r="B55" s="12"/>
      <c r="C55" s="67" t="s">
        <v>190</v>
      </c>
      <c r="E55" s="1"/>
      <c r="F55" s="1"/>
      <c r="G55" s="5"/>
      <c r="H55" s="5" t="s">
        <v>191</v>
      </c>
      <c r="I55" s="98"/>
    </row>
    <row r="56" spans="2:9" ht="15.75">
      <c r="B56" s="12"/>
      <c r="C56" s="112" t="s">
        <v>195</v>
      </c>
      <c r="E56" s="1"/>
      <c r="F56" s="1"/>
      <c r="H56" s="227" t="s">
        <v>193</v>
      </c>
      <c r="I56" s="98"/>
    </row>
    <row r="57" spans="2:9" ht="15.75">
      <c r="B57" s="12"/>
      <c r="C57" s="112" t="s">
        <v>194</v>
      </c>
      <c r="E57" s="1"/>
      <c r="F57" s="1"/>
      <c r="H57" s="1"/>
      <c r="I57" s="98"/>
    </row>
    <row r="58" spans="2:9" ht="15.75" thickBot="1">
      <c r="B58" s="132"/>
      <c r="C58" s="216"/>
      <c r="D58" s="237"/>
      <c r="E58" s="238"/>
      <c r="F58" s="238"/>
      <c r="G58" s="238"/>
      <c r="H58" s="238"/>
      <c r="I58" s="116"/>
    </row>
    <row r="59" spans="2:9" ht="16.5" thickTop="1">
      <c r="B59" s="217"/>
      <c r="C59" s="112"/>
      <c r="D59" s="227"/>
      <c r="E59" s="227"/>
      <c r="F59" s="227"/>
      <c r="G59" s="227"/>
      <c r="H59" s="227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2010-09-30T14:00:24Z</cp:lastPrinted>
  <dcterms:created xsi:type="dcterms:W3CDTF">2008-10-08T08:00:27Z</dcterms:created>
  <dcterms:modified xsi:type="dcterms:W3CDTF">2011-04-22T08:47:45Z</dcterms:modified>
  <cp:category/>
  <cp:version/>
  <cp:contentType/>
  <cp:contentStatus/>
</cp:coreProperties>
</file>